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Price section\WPI\WPI 3nd quarter\"/>
    </mc:Choice>
  </mc:AlternateContent>
  <xr:revisionPtr revIDLastSave="0" documentId="13_ncr:1_{5BCB7965-AC3F-4F15-ADB1-A13C156EDB5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Sheet1" sheetId="1" r:id="rId1"/>
  </sheets>
  <externalReferences>
    <externalReference r:id="rId2"/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1" l="1"/>
  <c r="G30" i="1"/>
  <c r="F30" i="1"/>
  <c r="E30" i="1"/>
  <c r="G29" i="1"/>
  <c r="F29" i="1"/>
  <c r="E29" i="1"/>
  <c r="H29" i="1" s="1"/>
  <c r="G28" i="1"/>
  <c r="F28" i="1"/>
  <c r="E28" i="1"/>
  <c r="H28" i="1" s="1"/>
  <c r="G27" i="1"/>
  <c r="F27" i="1"/>
  <c r="E27" i="1"/>
  <c r="G26" i="1"/>
  <c r="F26" i="1"/>
  <c r="E26" i="1"/>
  <c r="G25" i="1"/>
  <c r="F25" i="1"/>
  <c r="E25" i="1"/>
  <c r="H25" i="1" s="1"/>
  <c r="G24" i="1"/>
  <c r="F24" i="1"/>
  <c r="E24" i="1"/>
  <c r="H24" i="1" s="1"/>
  <c r="G23" i="1"/>
  <c r="F23" i="1"/>
  <c r="E23" i="1"/>
  <c r="G22" i="1"/>
  <c r="F22" i="1"/>
  <c r="E22" i="1"/>
  <c r="G21" i="1"/>
  <c r="F21" i="1"/>
  <c r="E21" i="1"/>
  <c r="H21" i="1" s="1"/>
  <c r="G20" i="1"/>
  <c r="F20" i="1"/>
  <c r="E20" i="1"/>
  <c r="H20" i="1" s="1"/>
  <c r="G19" i="1"/>
  <c r="F19" i="1"/>
  <c r="E19" i="1"/>
  <c r="G18" i="1"/>
  <c r="F18" i="1"/>
  <c r="E18" i="1"/>
  <c r="G17" i="1"/>
  <c r="F17" i="1"/>
  <c r="E17" i="1"/>
  <c r="H17" i="1" s="1"/>
  <c r="G16" i="1"/>
  <c r="F16" i="1"/>
  <c r="F31" i="1" s="1"/>
  <c r="E16" i="1"/>
  <c r="G15" i="1"/>
  <c r="D15" i="1"/>
  <c r="G14" i="1"/>
  <c r="F14" i="1"/>
  <c r="H14" i="1" s="1"/>
  <c r="E14" i="1"/>
  <c r="G13" i="1"/>
  <c r="F13" i="1"/>
  <c r="H13" i="1" s="1"/>
  <c r="E13" i="1"/>
  <c r="G12" i="1"/>
  <c r="F12" i="1"/>
  <c r="E12" i="1"/>
  <c r="E15" i="1" s="1"/>
  <c r="D11" i="1"/>
  <c r="G10" i="1"/>
  <c r="F10" i="1"/>
  <c r="E10" i="1"/>
  <c r="H10" i="1" s="1"/>
  <c r="G9" i="1"/>
  <c r="F9" i="1"/>
  <c r="E9" i="1"/>
  <c r="H9" i="1" s="1"/>
  <c r="G8" i="1"/>
  <c r="G11" i="1" s="1"/>
  <c r="F8" i="1"/>
  <c r="E8" i="1"/>
  <c r="F15" i="1" l="1"/>
  <c r="H15" i="1" s="1"/>
  <c r="E31" i="1"/>
  <c r="H31" i="1" s="1"/>
  <c r="E11" i="1"/>
  <c r="H11" i="1" s="1"/>
  <c r="H19" i="1"/>
  <c r="H23" i="1"/>
  <c r="H27" i="1"/>
  <c r="F11" i="1"/>
  <c r="G31" i="1"/>
  <c r="H18" i="1"/>
  <c r="H22" i="1"/>
  <c r="H26" i="1"/>
  <c r="H30" i="1"/>
  <c r="H8" i="1"/>
  <c r="D32" i="1"/>
  <c r="E32" i="1" s="1"/>
  <c r="H12" i="1"/>
  <c r="H16" i="1"/>
  <c r="F32" i="1" l="1"/>
  <c r="G32" i="1"/>
  <c r="H32" i="1" l="1"/>
</calcChain>
</file>

<file path=xl/sharedStrings.xml><?xml version="1.0" encoding="utf-8"?>
<sst xmlns="http://schemas.openxmlformats.org/spreadsheetml/2006/main" count="61" uniqueCount="55">
  <si>
    <t>Annexure I</t>
  </si>
  <si>
    <t>WHOLESALE PRICE INDEX FOR THE QUARTER JULY-SEPTEMBER 2025</t>
  </si>
  <si>
    <t>Base Year 2012=100</t>
  </si>
  <si>
    <t>Group</t>
  </si>
  <si>
    <t>Sub-Group</t>
  </si>
  <si>
    <t>Description</t>
  </si>
  <si>
    <t>Weights</t>
  </si>
  <si>
    <t>WPI</t>
  </si>
  <si>
    <t>July</t>
  </si>
  <si>
    <t>August</t>
  </si>
  <si>
    <t>September</t>
  </si>
  <si>
    <t>July-September</t>
  </si>
  <si>
    <t>a</t>
  </si>
  <si>
    <t>Food Articles</t>
  </si>
  <si>
    <t>b</t>
  </si>
  <si>
    <t>Non Food Articles</t>
  </si>
  <si>
    <t>c</t>
  </si>
  <si>
    <t>Minerals</t>
  </si>
  <si>
    <t>I</t>
  </si>
  <si>
    <t>Primary Articles</t>
  </si>
  <si>
    <t>Woodfuel</t>
  </si>
  <si>
    <t>Mineral Oils</t>
  </si>
  <si>
    <t>Electricity</t>
  </si>
  <si>
    <t>II</t>
  </si>
  <si>
    <t>Fuel and Power</t>
  </si>
  <si>
    <t>Food Products</t>
  </si>
  <si>
    <t>Beverages</t>
  </si>
  <si>
    <t xml:space="preserve">Textiles </t>
  </si>
  <si>
    <t>d</t>
  </si>
  <si>
    <t>Wearing Apparel</t>
  </si>
  <si>
    <t>e</t>
  </si>
  <si>
    <t>Furniture</t>
  </si>
  <si>
    <t>f</t>
  </si>
  <si>
    <t>Wood and Products</t>
  </si>
  <si>
    <t>g</t>
  </si>
  <si>
    <t>Paper and Paper Products</t>
  </si>
  <si>
    <t>h</t>
  </si>
  <si>
    <t>Chemicals and Chemical Products</t>
  </si>
  <si>
    <t>i</t>
  </si>
  <si>
    <t>Pharmaceuticals,Medicinal Chemical and Botanical Products</t>
  </si>
  <si>
    <t>j</t>
  </si>
  <si>
    <t>Rubber and Plastics products</t>
  </si>
  <si>
    <t>k</t>
  </si>
  <si>
    <t>Other Non-Metallic Products</t>
  </si>
  <si>
    <t>l</t>
  </si>
  <si>
    <t>Fabricated Metal Products, Except Machinery and Equipment</t>
  </si>
  <si>
    <t>m</t>
  </si>
  <si>
    <t>Basic metals</t>
  </si>
  <si>
    <t>n</t>
  </si>
  <si>
    <t>Computer, Electronic and Optical Products</t>
  </si>
  <si>
    <t>o</t>
  </si>
  <si>
    <t>Electrical Equipment</t>
  </si>
  <si>
    <t>III</t>
  </si>
  <si>
    <t>Manufactured Products</t>
  </si>
  <si>
    <t>All Commodities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</si>
</sst>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2" xfId="0" applyFont="1" applyBorder="1"/>
    <xf numFmtId="2" fontId="4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2" fillId="0" borderId="2" xfId="0" applyFont="1" applyBorder="1"/>
    <xf numFmtId="2" fontId="2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ul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"/>
      <sheetName val="INDEX"/>
      <sheetName val="final wpi"/>
    </sheetNames>
    <sheetDataSet>
      <sheetData sheetId="0"/>
      <sheetData sheetId="1"/>
      <sheetData sheetId="2">
        <row r="10">
          <cell r="E10">
            <v>168.32475133678435</v>
          </cell>
        </row>
        <row r="11">
          <cell r="E11">
            <v>164.50179342116414</v>
          </cell>
        </row>
        <row r="12">
          <cell r="E12">
            <v>176.26099292006094</v>
          </cell>
        </row>
        <row r="14">
          <cell r="E14">
            <v>161.81919067467078</v>
          </cell>
        </row>
        <row r="15">
          <cell r="E15">
            <v>151.00201673733184</v>
          </cell>
        </row>
        <row r="16">
          <cell r="E16">
            <v>156.66666666666669</v>
          </cell>
        </row>
        <row r="18">
          <cell r="E18">
            <v>156.48137298854149</v>
          </cell>
        </row>
        <row r="19">
          <cell r="E19">
            <v>169.96076491701814</v>
          </cell>
        </row>
        <row r="20">
          <cell r="E20">
            <v>158.50519036154716</v>
          </cell>
        </row>
        <row r="21">
          <cell r="E21">
            <v>161.79367868027998</v>
          </cell>
        </row>
        <row r="22">
          <cell r="E22">
            <v>159.68179380757576</v>
          </cell>
        </row>
        <row r="23">
          <cell r="E23">
            <v>156.96313928811</v>
          </cell>
        </row>
        <row r="24">
          <cell r="E24">
            <v>158.6815230827373</v>
          </cell>
        </row>
        <row r="25">
          <cell r="E25">
            <v>151.07770850984605</v>
          </cell>
        </row>
        <row r="26">
          <cell r="E26">
            <v>147.92295198152004</v>
          </cell>
        </row>
        <row r="27">
          <cell r="E27">
            <v>151.7938798761881</v>
          </cell>
        </row>
        <row r="28">
          <cell r="E28">
            <v>149.14116957995327</v>
          </cell>
        </row>
        <row r="29">
          <cell r="E29">
            <v>162.18632299344637</v>
          </cell>
        </row>
        <row r="30">
          <cell r="E30">
            <v>150.27153382885808</v>
          </cell>
        </row>
        <row r="31">
          <cell r="E31">
            <v>152.90980392156862</v>
          </cell>
        </row>
        <row r="32">
          <cell r="E32">
            <v>157.60765947497475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"/>
      <sheetName val="index"/>
      <sheetName val="final wpi"/>
      <sheetName val="linked folder"/>
    </sheetNames>
    <sheetDataSet>
      <sheetData sheetId="0"/>
      <sheetData sheetId="1"/>
      <sheetData sheetId="2">
        <row r="10">
          <cell r="E10">
            <v>168.95954970561056</v>
          </cell>
        </row>
        <row r="11">
          <cell r="E11">
            <v>164.50179342116414</v>
          </cell>
        </row>
        <row r="12">
          <cell r="E12">
            <v>178.54585240319631</v>
          </cell>
        </row>
        <row r="14">
          <cell r="E14">
            <v>162.09225714560341</v>
          </cell>
        </row>
        <row r="15">
          <cell r="E15">
            <v>151.00201673733184</v>
          </cell>
        </row>
        <row r="16">
          <cell r="E16">
            <v>156.66666666666669</v>
          </cell>
        </row>
        <row r="18">
          <cell r="E18">
            <v>156.5018803814061</v>
          </cell>
        </row>
        <row r="19">
          <cell r="E19">
            <v>169.96076491701814</v>
          </cell>
        </row>
        <row r="20">
          <cell r="E20">
            <v>158.50519036154716</v>
          </cell>
        </row>
        <row r="21">
          <cell r="E21">
            <v>165.30178099338232</v>
          </cell>
        </row>
        <row r="22">
          <cell r="E22">
            <v>159.68179380757576</v>
          </cell>
        </row>
        <row r="23">
          <cell r="E23">
            <v>156.96313928811</v>
          </cell>
        </row>
        <row r="24">
          <cell r="E24">
            <v>158.6815230827373</v>
          </cell>
        </row>
        <row r="25">
          <cell r="E25">
            <v>151.07770850984605</v>
          </cell>
        </row>
        <row r="26">
          <cell r="E26">
            <v>147.92295198152004</v>
          </cell>
        </row>
        <row r="27">
          <cell r="E27">
            <v>151.7938798761881</v>
          </cell>
        </row>
        <row r="28">
          <cell r="E28">
            <v>149.14116957995327</v>
          </cell>
        </row>
        <row r="29">
          <cell r="E29">
            <v>162.18632299344637</v>
          </cell>
        </row>
        <row r="30">
          <cell r="E30">
            <v>150.27153382885808</v>
          </cell>
        </row>
        <row r="31">
          <cell r="E31">
            <v>152.86664157571195</v>
          </cell>
        </row>
        <row r="32">
          <cell r="E32">
            <v>157.60765947497475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"/>
      <sheetName val="index"/>
      <sheetName val="final wpi "/>
      <sheetName val="wpi"/>
      <sheetName val="cal"/>
      <sheetName val="cal for release"/>
    </sheetNames>
    <sheetDataSet>
      <sheetData sheetId="0"/>
      <sheetData sheetId="1"/>
      <sheetData sheetId="2">
        <row r="10">
          <cell r="E10">
            <v>168.48193151320618</v>
          </cell>
        </row>
        <row r="11">
          <cell r="E11">
            <v>164.50735486552662</v>
          </cell>
        </row>
        <row r="12">
          <cell r="E12">
            <v>176.82690238956815</v>
          </cell>
        </row>
        <row r="14">
          <cell r="F14">
            <v>161.81919067467078</v>
          </cell>
        </row>
        <row r="15">
          <cell r="F15">
            <v>151.00201673733184</v>
          </cell>
        </row>
        <row r="16">
          <cell r="F16">
            <v>156.66666666666669</v>
          </cell>
        </row>
        <row r="18">
          <cell r="E18">
            <v>156.48397102576521</v>
          </cell>
        </row>
        <row r="19">
          <cell r="E19">
            <v>169.96076491701814</v>
          </cell>
        </row>
        <row r="20">
          <cell r="E20">
            <v>158.50519036154716</v>
          </cell>
        </row>
        <row r="21">
          <cell r="E21">
            <v>161.79367868027998</v>
          </cell>
        </row>
        <row r="22">
          <cell r="E22">
            <v>159.68179380757576</v>
          </cell>
        </row>
        <row r="23">
          <cell r="E23">
            <v>156.96313928811</v>
          </cell>
        </row>
        <row r="24">
          <cell r="E24">
            <v>158.6815230827373</v>
          </cell>
        </row>
        <row r="25">
          <cell r="E25">
            <v>151.07770850984605</v>
          </cell>
        </row>
        <row r="26">
          <cell r="E26">
            <v>147.92295198152004</v>
          </cell>
        </row>
        <row r="27">
          <cell r="E27">
            <v>151.7938798761881</v>
          </cell>
        </row>
        <row r="28">
          <cell r="E28">
            <v>149.14116957995327</v>
          </cell>
        </row>
        <row r="29">
          <cell r="E29">
            <v>162.18632299344637</v>
          </cell>
        </row>
        <row r="30">
          <cell r="E30">
            <v>150.27153382885808</v>
          </cell>
        </row>
        <row r="31">
          <cell r="E31">
            <v>152.86664157571195</v>
          </cell>
        </row>
        <row r="32">
          <cell r="E32">
            <v>157.60765947497475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activeCell="S11" sqref="S11"/>
    </sheetView>
  </sheetViews>
  <sheetFormatPr defaultRowHeight="15" x14ac:dyDescent="0.25"/>
  <cols>
    <col min="1" max="1" width="6.42578125" customWidth="1"/>
    <col min="2" max="2" width="6.7109375" customWidth="1"/>
    <col min="3" max="3" width="26.42578125" customWidth="1"/>
    <col min="4" max="4" width="8.5703125" customWidth="1"/>
    <col min="5" max="5" width="7.28515625" customWidth="1"/>
    <col min="6" max="6" width="10.140625" bestFit="1" customWidth="1"/>
    <col min="7" max="7" width="11.28515625" bestFit="1" customWidth="1"/>
    <col min="8" max="8" width="7.7109375" bestFit="1" customWidth="1"/>
    <col min="18" max="18" width="9.5703125" bestFit="1" customWidth="1"/>
  </cols>
  <sheetData>
    <row r="1" spans="1:8" ht="15.75" x14ac:dyDescent="0.25">
      <c r="A1" s="1"/>
      <c r="B1" s="1"/>
      <c r="C1" s="1"/>
      <c r="D1" s="1"/>
      <c r="E1" s="1"/>
      <c r="F1" s="1"/>
      <c r="G1" s="2" t="s">
        <v>0</v>
      </c>
      <c r="H1" s="2"/>
    </row>
    <row r="2" spans="1:8" ht="15.75" x14ac:dyDescent="0.25">
      <c r="A2" s="3"/>
      <c r="B2" s="3"/>
      <c r="C2" s="3"/>
      <c r="D2" s="3"/>
      <c r="E2" s="3"/>
      <c r="F2" s="3"/>
      <c r="G2" s="3"/>
    </row>
    <row r="3" spans="1:8" ht="15.75" x14ac:dyDescent="0.25">
      <c r="A3" s="3"/>
      <c r="B3" s="3"/>
      <c r="C3" s="3"/>
      <c r="D3" s="3"/>
      <c r="E3" s="3"/>
      <c r="F3" s="3"/>
      <c r="G3" s="3"/>
    </row>
    <row r="4" spans="1:8" ht="15.75" x14ac:dyDescent="0.25">
      <c r="A4" s="4" t="s">
        <v>1</v>
      </c>
      <c r="B4" s="4"/>
      <c r="C4" s="4"/>
      <c r="D4" s="4"/>
      <c r="E4" s="4"/>
      <c r="F4" s="4"/>
      <c r="G4" s="4"/>
      <c r="H4" s="4"/>
    </row>
    <row r="5" spans="1:8" ht="15.75" x14ac:dyDescent="0.25">
      <c r="A5" s="5" t="s">
        <v>2</v>
      </c>
      <c r="B5" s="5"/>
      <c r="C5" s="5"/>
      <c r="D5" s="5"/>
      <c r="E5" s="5"/>
      <c r="F5" s="5"/>
      <c r="G5" s="5"/>
      <c r="H5" s="5"/>
    </row>
    <row r="6" spans="1:8" ht="15.75" x14ac:dyDescent="0.25">
      <c r="A6" s="5" t="s">
        <v>3</v>
      </c>
      <c r="B6" s="4" t="s">
        <v>4</v>
      </c>
      <c r="C6" s="5" t="s">
        <v>5</v>
      </c>
      <c r="D6" s="5" t="s">
        <v>6</v>
      </c>
      <c r="E6" s="6" t="s">
        <v>7</v>
      </c>
      <c r="F6" s="6"/>
      <c r="G6" s="6"/>
      <c r="H6" s="6"/>
    </row>
    <row r="7" spans="1:8" ht="43.5" x14ac:dyDescent="0.25">
      <c r="A7" s="5"/>
      <c r="B7" s="4"/>
      <c r="C7" s="5"/>
      <c r="D7" s="5"/>
      <c r="E7" s="7" t="s">
        <v>8</v>
      </c>
      <c r="F7" s="7" t="s">
        <v>9</v>
      </c>
      <c r="G7" s="7" t="s">
        <v>10</v>
      </c>
      <c r="H7" s="8" t="s">
        <v>11</v>
      </c>
    </row>
    <row r="8" spans="1:8" ht="15.75" x14ac:dyDescent="0.25">
      <c r="A8" s="9"/>
      <c r="B8" s="9" t="s">
        <v>12</v>
      </c>
      <c r="C8" s="10" t="s">
        <v>13</v>
      </c>
      <c r="D8" s="11">
        <v>81.010000000000005</v>
      </c>
      <c r="E8" s="11">
        <f>'[1]final wpi'!$E$10</f>
        <v>168.32475133678435</v>
      </c>
      <c r="F8" s="12">
        <f>'[2]final wpi'!$E$10</f>
        <v>168.95954970561056</v>
      </c>
      <c r="G8" s="12">
        <f>'[3]final wpi '!E10</f>
        <v>168.48193151320618</v>
      </c>
      <c r="H8" s="13">
        <f>(E8+F8+G8)/3</f>
        <v>168.58874418520034</v>
      </c>
    </row>
    <row r="9" spans="1:8" ht="15.75" x14ac:dyDescent="0.25">
      <c r="A9" s="9"/>
      <c r="B9" s="9" t="s">
        <v>14</v>
      </c>
      <c r="C9" s="10" t="s">
        <v>15</v>
      </c>
      <c r="D9" s="11">
        <v>2.5299999999999998</v>
      </c>
      <c r="E9" s="11">
        <f>'[1]final wpi'!$E$11</f>
        <v>164.50179342116414</v>
      </c>
      <c r="F9" s="12">
        <f>'[2]final wpi'!$E$11</f>
        <v>164.50179342116414</v>
      </c>
      <c r="G9" s="12">
        <f>'[3]final wpi '!E11</f>
        <v>164.50735486552662</v>
      </c>
      <c r="H9" s="13">
        <f t="shared" ref="H9:H32" si="0">(E9+F9+G9)/3</f>
        <v>164.50364723595163</v>
      </c>
    </row>
    <row r="10" spans="1:8" ht="15.75" x14ac:dyDescent="0.25">
      <c r="A10" s="9"/>
      <c r="B10" s="9" t="s">
        <v>16</v>
      </c>
      <c r="C10" s="10" t="s">
        <v>17</v>
      </c>
      <c r="D10" s="11">
        <v>0.14000000000000001</v>
      </c>
      <c r="E10" s="11">
        <f>'[1]final wpi'!$E$12</f>
        <v>176.26099292006094</v>
      </c>
      <c r="F10" s="12">
        <f>'[2]final wpi'!$E$12</f>
        <v>178.54585240319631</v>
      </c>
      <c r="G10" s="12">
        <f>'[3]final wpi '!E12</f>
        <v>176.82690238956815</v>
      </c>
      <c r="H10" s="13">
        <f>(E10+F10+G10)/3</f>
        <v>177.21124923760848</v>
      </c>
    </row>
    <row r="11" spans="1:8" ht="15.75" x14ac:dyDescent="0.25">
      <c r="A11" s="7" t="s">
        <v>18</v>
      </c>
      <c r="B11" s="7"/>
      <c r="C11" s="14" t="s">
        <v>19</v>
      </c>
      <c r="D11" s="15">
        <f>SUM(D8:D10)</f>
        <v>83.68</v>
      </c>
      <c r="E11" s="15">
        <f>((E8*D8)+(E9*D9)+(E10*D10))/D11</f>
        <v>168.22244481545476</v>
      </c>
      <c r="F11" s="16">
        <f>(F8*D8+F9*D9+F10*D10)/D11</f>
        <v>168.84081116567285</v>
      </c>
      <c r="G11" s="16">
        <f>(G8*D8+G9*D9+G10*D10)/D11</f>
        <v>168.37572473744208</v>
      </c>
      <c r="H11" s="17">
        <f t="shared" si="0"/>
        <v>168.47966023952324</v>
      </c>
    </row>
    <row r="12" spans="1:8" ht="15.75" x14ac:dyDescent="0.25">
      <c r="A12" s="9"/>
      <c r="B12" s="9" t="s">
        <v>12</v>
      </c>
      <c r="C12" s="10" t="s">
        <v>20</v>
      </c>
      <c r="D12" s="11">
        <v>3.61</v>
      </c>
      <c r="E12" s="11">
        <f>'[1]final wpi'!$E$14</f>
        <v>161.81919067467078</v>
      </c>
      <c r="F12" s="12">
        <f>'[2]final wpi'!$E$14</f>
        <v>162.09225714560341</v>
      </c>
      <c r="G12" s="12">
        <f>'[3]final wpi '!F14</f>
        <v>161.81919067467078</v>
      </c>
      <c r="H12" s="13">
        <f t="shared" si="0"/>
        <v>161.91021283164832</v>
      </c>
    </row>
    <row r="13" spans="1:8" ht="15.75" x14ac:dyDescent="0.25">
      <c r="A13" s="9"/>
      <c r="B13" s="9" t="s">
        <v>14</v>
      </c>
      <c r="C13" s="10" t="s">
        <v>21</v>
      </c>
      <c r="D13" s="11">
        <v>1.36</v>
      </c>
      <c r="E13" s="11">
        <f>'[1]final wpi'!$E$15</f>
        <v>151.00201673733184</v>
      </c>
      <c r="F13" s="12">
        <f>'[2]final wpi'!$E$15</f>
        <v>151.00201673733184</v>
      </c>
      <c r="G13" s="12">
        <f>'[3]final wpi '!F15</f>
        <v>151.00201673733184</v>
      </c>
      <c r="H13" s="13">
        <f t="shared" si="0"/>
        <v>151.00201673733184</v>
      </c>
    </row>
    <row r="14" spans="1:8" ht="15.75" x14ac:dyDescent="0.25">
      <c r="A14" s="9"/>
      <c r="B14" s="9" t="s">
        <v>16</v>
      </c>
      <c r="C14" s="10" t="s">
        <v>22</v>
      </c>
      <c r="D14" s="11">
        <v>5.71</v>
      </c>
      <c r="E14" s="11">
        <f>'[1]final wpi'!$E$16</f>
        <v>156.66666666666669</v>
      </c>
      <c r="F14" s="12">
        <f>'[2]final wpi'!$E$16</f>
        <v>156.66666666666669</v>
      </c>
      <c r="G14" s="12">
        <f>'[3]final wpi '!F16</f>
        <v>156.66666666666669</v>
      </c>
      <c r="H14" s="13">
        <f t="shared" si="0"/>
        <v>156.66666666666669</v>
      </c>
    </row>
    <row r="15" spans="1:8" ht="15.75" x14ac:dyDescent="0.25">
      <c r="A15" s="7" t="s">
        <v>23</v>
      </c>
      <c r="B15" s="7"/>
      <c r="C15" s="14" t="s">
        <v>24</v>
      </c>
      <c r="D15" s="15">
        <f>SUM(D12:D14)</f>
        <v>10.68</v>
      </c>
      <c r="E15" s="15">
        <f>((E12*D12)+(E13*D13)+(E14*D14))/D15</f>
        <v>157.68695578323965</v>
      </c>
      <c r="F15" s="16">
        <f>(F12*D12+F13*D13+F14*D14)/D15</f>
        <v>157.77925634129835</v>
      </c>
      <c r="G15" s="16">
        <f>(G12*D12+G13*D13+G14*D14)/D15</f>
        <v>157.68695578323965</v>
      </c>
      <c r="H15" s="17">
        <f t="shared" si="0"/>
        <v>157.71772263592587</v>
      </c>
    </row>
    <row r="16" spans="1:8" ht="15.75" x14ac:dyDescent="0.25">
      <c r="A16" s="9"/>
      <c r="B16" s="9" t="s">
        <v>12</v>
      </c>
      <c r="C16" s="10" t="s">
        <v>25</v>
      </c>
      <c r="D16" s="11">
        <v>1.62</v>
      </c>
      <c r="E16" s="11">
        <f>'[1]final wpi'!$E$18</f>
        <v>156.48137298854149</v>
      </c>
      <c r="F16" s="12">
        <f>'[2]final wpi'!$E$18</f>
        <v>156.5018803814061</v>
      </c>
      <c r="G16" s="12">
        <f>'[3]final wpi '!E18</f>
        <v>156.48397102576521</v>
      </c>
      <c r="H16" s="13">
        <f t="shared" si="0"/>
        <v>156.48907479857095</v>
      </c>
    </row>
    <row r="17" spans="1:8" ht="15.75" x14ac:dyDescent="0.25">
      <c r="A17" s="9"/>
      <c r="B17" s="9" t="s">
        <v>14</v>
      </c>
      <c r="C17" s="10" t="s">
        <v>26</v>
      </c>
      <c r="D17" s="11">
        <v>0.06</v>
      </c>
      <c r="E17" s="11">
        <f>'[1]final wpi'!$E$19</f>
        <v>169.96076491701814</v>
      </c>
      <c r="F17" s="12">
        <f>'[2]final wpi'!$E$19</f>
        <v>169.96076491701814</v>
      </c>
      <c r="G17" s="12">
        <f>'[3]final wpi '!E19</f>
        <v>169.96076491701814</v>
      </c>
      <c r="H17" s="13">
        <f t="shared" si="0"/>
        <v>169.96076491701814</v>
      </c>
    </row>
    <row r="18" spans="1:8" ht="15.75" x14ac:dyDescent="0.25">
      <c r="A18" s="9"/>
      <c r="B18" s="9" t="s">
        <v>16</v>
      </c>
      <c r="C18" s="10" t="s">
        <v>27</v>
      </c>
      <c r="D18" s="11">
        <v>0.05</v>
      </c>
      <c r="E18" s="11">
        <f>'[1]final wpi'!$E$20</f>
        <v>158.50519036154716</v>
      </c>
      <c r="F18" s="12">
        <f>'[2]final wpi'!$E$20</f>
        <v>158.50519036154716</v>
      </c>
      <c r="G18" s="12">
        <f>'[3]final wpi '!E20</f>
        <v>158.50519036154716</v>
      </c>
      <c r="H18" s="13">
        <f t="shared" si="0"/>
        <v>158.50519036154716</v>
      </c>
    </row>
    <row r="19" spans="1:8" ht="15.75" x14ac:dyDescent="0.25">
      <c r="A19" s="9"/>
      <c r="B19" s="9" t="s">
        <v>28</v>
      </c>
      <c r="C19" s="10" t="s">
        <v>29</v>
      </c>
      <c r="D19" s="11">
        <v>0.04</v>
      </c>
      <c r="E19" s="11">
        <f>'[1]final wpi'!$E$21</f>
        <v>161.79367868027998</v>
      </c>
      <c r="F19" s="12">
        <f>'[2]final wpi'!$E$21</f>
        <v>165.30178099338232</v>
      </c>
      <c r="G19" s="12">
        <f>'[3]final wpi '!E21</f>
        <v>161.79367868027998</v>
      </c>
      <c r="H19" s="13">
        <f t="shared" si="0"/>
        <v>162.96304611798075</v>
      </c>
    </row>
    <row r="20" spans="1:8" ht="15.75" x14ac:dyDescent="0.25">
      <c r="A20" s="9"/>
      <c r="B20" s="9" t="s">
        <v>30</v>
      </c>
      <c r="C20" s="10" t="s">
        <v>31</v>
      </c>
      <c r="D20" s="11">
        <v>0.98</v>
      </c>
      <c r="E20" s="11">
        <f>'[1]final wpi'!$E$22</f>
        <v>159.68179380757576</v>
      </c>
      <c r="F20" s="12">
        <f>'[2]final wpi'!$E$22</f>
        <v>159.68179380757576</v>
      </c>
      <c r="G20" s="12">
        <f>'[3]final wpi '!E22</f>
        <v>159.68179380757576</v>
      </c>
      <c r="H20" s="13">
        <f t="shared" si="0"/>
        <v>159.68179380757576</v>
      </c>
    </row>
    <row r="21" spans="1:8" ht="15.75" x14ac:dyDescent="0.25">
      <c r="A21" s="9"/>
      <c r="B21" s="9" t="s">
        <v>32</v>
      </c>
      <c r="C21" s="10" t="s">
        <v>33</v>
      </c>
      <c r="D21" s="11">
        <v>2.25</v>
      </c>
      <c r="E21" s="11">
        <f>'[1]final wpi'!$E$23</f>
        <v>156.96313928811</v>
      </c>
      <c r="F21" s="12">
        <f>'[2]final wpi'!$E$23</f>
        <v>156.96313928811</v>
      </c>
      <c r="G21" s="12">
        <f>'[3]final wpi '!E23</f>
        <v>156.96313928811</v>
      </c>
      <c r="H21" s="13">
        <f t="shared" si="0"/>
        <v>156.96313928811</v>
      </c>
    </row>
    <row r="22" spans="1:8" ht="15.75" x14ac:dyDescent="0.25">
      <c r="A22" s="9"/>
      <c r="B22" s="9" t="s">
        <v>34</v>
      </c>
      <c r="C22" s="10" t="s">
        <v>35</v>
      </c>
      <c r="D22" s="11">
        <v>0.02</v>
      </c>
      <c r="E22" s="11">
        <f>'[1]final wpi'!$E$24</f>
        <v>158.6815230827373</v>
      </c>
      <c r="F22" s="12">
        <f>'[2]final wpi'!$E$24</f>
        <v>158.6815230827373</v>
      </c>
      <c r="G22" s="12">
        <f>'[3]final wpi '!E24</f>
        <v>158.6815230827373</v>
      </c>
      <c r="H22" s="13">
        <f t="shared" si="0"/>
        <v>158.6815230827373</v>
      </c>
    </row>
    <row r="23" spans="1:8" ht="31.5" x14ac:dyDescent="0.25">
      <c r="A23" s="9"/>
      <c r="B23" s="9" t="s">
        <v>36</v>
      </c>
      <c r="C23" s="18" t="s">
        <v>37</v>
      </c>
      <c r="D23" s="11">
        <v>0.05</v>
      </c>
      <c r="E23" s="11">
        <f>'[1]final wpi'!$E$25</f>
        <v>151.07770850984605</v>
      </c>
      <c r="F23" s="12">
        <f>'[2]final wpi'!$E$25</f>
        <v>151.07770850984605</v>
      </c>
      <c r="G23" s="12">
        <f>'[3]final wpi '!E25</f>
        <v>151.07770850984605</v>
      </c>
      <c r="H23" s="13">
        <f t="shared" si="0"/>
        <v>151.07770850984605</v>
      </c>
    </row>
    <row r="24" spans="1:8" ht="47.25" x14ac:dyDescent="0.25">
      <c r="A24" s="9"/>
      <c r="B24" s="9" t="s">
        <v>38</v>
      </c>
      <c r="C24" s="19" t="s">
        <v>39</v>
      </c>
      <c r="D24" s="11">
        <v>0.02</v>
      </c>
      <c r="E24" s="11">
        <f>'[1]final wpi'!$E$26</f>
        <v>147.92295198152004</v>
      </c>
      <c r="F24" s="12">
        <f>'[2]final wpi'!$E$26</f>
        <v>147.92295198152004</v>
      </c>
      <c r="G24" s="12">
        <f>'[3]final wpi '!E26</f>
        <v>147.92295198152004</v>
      </c>
      <c r="H24" s="13">
        <f t="shared" si="0"/>
        <v>147.92295198152004</v>
      </c>
    </row>
    <row r="25" spans="1:8" ht="15.75" x14ac:dyDescent="0.25">
      <c r="A25" s="9"/>
      <c r="B25" s="9" t="s">
        <v>40</v>
      </c>
      <c r="C25" s="10" t="s">
        <v>41</v>
      </c>
      <c r="D25" s="11">
        <v>0.03</v>
      </c>
      <c r="E25" s="11">
        <f>'[1]final wpi'!$E$27</f>
        <v>151.7938798761881</v>
      </c>
      <c r="F25" s="12">
        <f>'[2]final wpi'!$E$27</f>
        <v>151.7938798761881</v>
      </c>
      <c r="G25" s="12">
        <f>'[3]final wpi '!E27</f>
        <v>151.7938798761881</v>
      </c>
      <c r="H25" s="13">
        <f t="shared" si="0"/>
        <v>151.7938798761881</v>
      </c>
    </row>
    <row r="26" spans="1:8" ht="15.75" x14ac:dyDescent="0.25">
      <c r="A26" s="9"/>
      <c r="B26" s="9" t="s">
        <v>42</v>
      </c>
      <c r="C26" s="10" t="s">
        <v>43</v>
      </c>
      <c r="D26" s="11">
        <v>0.22</v>
      </c>
      <c r="E26" s="11">
        <f>'[1]final wpi'!$E$28</f>
        <v>149.14116957995327</v>
      </c>
      <c r="F26" s="12">
        <f>'[2]final wpi'!$E$28</f>
        <v>149.14116957995327</v>
      </c>
      <c r="G26" s="12">
        <f>'[3]final wpi '!E28</f>
        <v>149.14116957995327</v>
      </c>
      <c r="H26" s="13">
        <f t="shared" si="0"/>
        <v>149.14116957995327</v>
      </c>
    </row>
    <row r="27" spans="1:8" ht="47.25" x14ac:dyDescent="0.25">
      <c r="A27" s="9"/>
      <c r="B27" s="9" t="s">
        <v>44</v>
      </c>
      <c r="C27" s="19" t="s">
        <v>45</v>
      </c>
      <c r="D27" s="11">
        <v>0.16</v>
      </c>
      <c r="E27" s="11">
        <f>'[1]final wpi'!$E$29</f>
        <v>162.18632299344637</v>
      </c>
      <c r="F27" s="12">
        <f>'[2]final wpi'!$E$29</f>
        <v>162.18632299344637</v>
      </c>
      <c r="G27" s="12">
        <f>'[3]final wpi '!E29</f>
        <v>162.18632299344637</v>
      </c>
      <c r="H27" s="13">
        <f t="shared" si="0"/>
        <v>162.18632299344637</v>
      </c>
    </row>
    <row r="28" spans="1:8" ht="15.75" x14ac:dyDescent="0.25">
      <c r="A28" s="9"/>
      <c r="B28" s="9" t="s">
        <v>46</v>
      </c>
      <c r="C28" s="19" t="s">
        <v>47</v>
      </c>
      <c r="D28" s="11">
        <v>0.06</v>
      </c>
      <c r="E28" s="11">
        <f>'[1]final wpi'!$E$30</f>
        <v>150.27153382885808</v>
      </c>
      <c r="F28" s="12">
        <f>'[2]final wpi'!$E$30</f>
        <v>150.27153382885808</v>
      </c>
      <c r="G28" s="12">
        <f>'[3]final wpi '!E30</f>
        <v>150.27153382885808</v>
      </c>
      <c r="H28" s="13">
        <f t="shared" si="0"/>
        <v>150.27153382885808</v>
      </c>
    </row>
    <row r="29" spans="1:8" ht="31.5" x14ac:dyDescent="0.25">
      <c r="A29" s="9"/>
      <c r="B29" s="9" t="s">
        <v>48</v>
      </c>
      <c r="C29" s="19" t="s">
        <v>49</v>
      </c>
      <c r="D29" s="11">
        <v>0.06</v>
      </c>
      <c r="E29" s="11">
        <f>'[1]final wpi'!$E$31</f>
        <v>152.90980392156862</v>
      </c>
      <c r="F29" s="12">
        <f>'[2]final wpi'!$E$31</f>
        <v>152.86664157571195</v>
      </c>
      <c r="G29" s="12">
        <f>'[3]final wpi '!E31</f>
        <v>152.86664157571195</v>
      </c>
      <c r="H29" s="13">
        <f t="shared" si="0"/>
        <v>152.88102902433084</v>
      </c>
    </row>
    <row r="30" spans="1:8" ht="15.75" x14ac:dyDescent="0.25">
      <c r="A30" s="9"/>
      <c r="B30" s="9" t="s">
        <v>50</v>
      </c>
      <c r="C30" s="10" t="s">
        <v>51</v>
      </c>
      <c r="D30" s="11">
        <v>0.02</v>
      </c>
      <c r="E30" s="11">
        <f>'[1]final wpi'!$E$32</f>
        <v>157.60765947497475</v>
      </c>
      <c r="F30" s="12">
        <f>'[2]final wpi'!$E$32</f>
        <v>157.60765947497475</v>
      </c>
      <c r="G30" s="12">
        <f>'[3]final wpi '!E32</f>
        <v>157.60765947497475</v>
      </c>
      <c r="H30" s="13">
        <f t="shared" si="0"/>
        <v>157.60765947497475</v>
      </c>
    </row>
    <row r="31" spans="1:8" ht="15.75" x14ac:dyDescent="0.25">
      <c r="A31" s="7" t="s">
        <v>52</v>
      </c>
      <c r="B31" s="7"/>
      <c r="C31" s="14" t="s">
        <v>53</v>
      </c>
      <c r="D31" s="15">
        <f>SUM(D16:D30)</f>
        <v>5.6399999999999979</v>
      </c>
      <c r="E31" s="15">
        <f>((E16*D16)+(E17*D17)+(E18*D18)+(E19*D19)+(E20*D20)+(E21*D21)+(E22*D22)+(E23*D23)+(E24*D24)+(E25*D25)+(E26*D26)+(E27*D27)+(E28*D28)+(E29*D29)+(E30*D30))/D31</f>
        <v>157.10875742828873</v>
      </c>
      <c r="F31" s="16">
        <f>(F16*D16+F17*D17+F18*D18+F19*D19+F20*D20+F21*D21+F22*D22+F23*D23+F24*D24+F25*D25+F26*D26+F27*D27+F28*D28+F29*D29+F30*D30)/D31</f>
        <v>157.13906883400028</v>
      </c>
      <c r="G31" s="16">
        <f>(G16*D16+G17*D17+G18*D18+G19*D19+G20*D20+G21*D21+G22*D22+G23*D23+G24*D24+G25*D25+G26*D26+G27*D27+G28*D28+G29*D29+G30*D30)/D31</f>
        <v>157.1090444991311</v>
      </c>
      <c r="H31" s="17">
        <f t="shared" si="0"/>
        <v>157.11895692047335</v>
      </c>
    </row>
    <row r="32" spans="1:8" x14ac:dyDescent="0.25">
      <c r="A32" s="9"/>
      <c r="B32" s="5" t="s">
        <v>54</v>
      </c>
      <c r="C32" s="20"/>
      <c r="D32" s="15">
        <f>D11+D15+D31</f>
        <v>100.00000000000001</v>
      </c>
      <c r="E32" s="15">
        <f>((E11*D11)+(E15*D15)+(E31*D31))/D32</f>
        <v>166.470442618178</v>
      </c>
      <c r="F32" s="16">
        <f>(F11*D11+F15*D15+F31*D31)/D32</f>
        <v>166.99945884292327</v>
      </c>
      <c r="G32" s="16">
        <f>(G11*D11+G15*D15+G31*D31)/D32</f>
        <v>166.59872344769252</v>
      </c>
      <c r="H32" s="17">
        <f t="shared" si="0"/>
        <v>166.68954163626458</v>
      </c>
    </row>
  </sheetData>
  <mergeCells count="11">
    <mergeCell ref="B32:C32"/>
    <mergeCell ref="G1:H1"/>
    <mergeCell ref="A2:G2"/>
    <mergeCell ref="A3:G3"/>
    <mergeCell ref="A4:H4"/>
    <mergeCell ref="A5:H5"/>
    <mergeCell ref="A6:A7"/>
    <mergeCell ref="B6:B7"/>
    <mergeCell ref="C6:C7"/>
    <mergeCell ref="D6:D7"/>
    <mergeCell ref="E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2015-06-05T18:17:20Z</dcterms:created>
  <dcterms:modified xsi:type="dcterms:W3CDTF">2026-02-11T08:23:26Z</dcterms:modified>
</cp:coreProperties>
</file>