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CPI" sheetId="3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4" i="3"/>
  <c r="N34"/>
  <c r="M34"/>
  <c r="O32"/>
  <c r="N32"/>
  <c r="M32"/>
  <c r="K34"/>
  <c r="J34"/>
  <c r="I34"/>
  <c r="K32"/>
  <c r="J32"/>
  <c r="I32"/>
  <c r="R8" l="1"/>
  <c r="R9"/>
  <c r="R10"/>
  <c r="R11"/>
  <c r="R12"/>
  <c r="R13"/>
  <c r="R14"/>
  <c r="R15"/>
  <c r="R16"/>
  <c r="R17"/>
  <c r="R19"/>
  <c r="R20"/>
  <c r="R21"/>
  <c r="R22"/>
  <c r="R23"/>
  <c r="R25"/>
  <c r="R26"/>
  <c r="R27"/>
  <c r="R28"/>
  <c r="R29"/>
  <c r="R30"/>
  <c r="R31"/>
  <c r="R32"/>
  <c r="R34"/>
  <c r="R7"/>
  <c r="Q8"/>
  <c r="Q9"/>
  <c r="Q10"/>
  <c r="Q11"/>
  <c r="Q12"/>
  <c r="Q13"/>
  <c r="Q14"/>
  <c r="Q15"/>
  <c r="Q16"/>
  <c r="Q17"/>
  <c r="Q19"/>
  <c r="Q20"/>
  <c r="Q21"/>
  <c r="Q22"/>
  <c r="Q23"/>
  <c r="Q25"/>
  <c r="Q26"/>
  <c r="Q27"/>
  <c r="Q28"/>
  <c r="Q29"/>
  <c r="Q30"/>
  <c r="Q31"/>
  <c r="Q32"/>
  <c r="Q34"/>
  <c r="Q7"/>
  <c r="P8"/>
  <c r="P9"/>
  <c r="P10"/>
  <c r="P11"/>
  <c r="P12"/>
  <c r="P13"/>
  <c r="P14"/>
  <c r="P15"/>
  <c r="P16"/>
  <c r="P17"/>
  <c r="P19"/>
  <c r="P20"/>
  <c r="P22"/>
  <c r="P23"/>
  <c r="P25"/>
  <c r="P26"/>
  <c r="P27"/>
  <c r="P28"/>
  <c r="P29"/>
  <c r="P30"/>
  <c r="P31"/>
  <c r="P7"/>
  <c r="G34"/>
  <c r="F34"/>
  <c r="E34"/>
  <c r="G32"/>
  <c r="G33" s="1"/>
  <c r="F32"/>
  <c r="E32"/>
  <c r="O24"/>
  <c r="N24"/>
  <c r="N33" s="1"/>
  <c r="M24"/>
  <c r="R24" s="1"/>
  <c r="K24"/>
  <c r="J24"/>
  <c r="I24"/>
  <c r="Q24" s="1"/>
  <c r="G24"/>
  <c r="F24"/>
  <c r="E24"/>
  <c r="P24" s="1"/>
  <c r="O18"/>
  <c r="R18" s="1"/>
  <c r="N18"/>
  <c r="M18"/>
  <c r="M33" s="1"/>
  <c r="K18"/>
  <c r="K33" s="1"/>
  <c r="J18"/>
  <c r="J33" s="1"/>
  <c r="I18"/>
  <c r="I33" s="1"/>
  <c r="G18"/>
  <c r="F18"/>
  <c r="E18"/>
  <c r="P18" s="1"/>
  <c r="Q33" l="1"/>
  <c r="E33"/>
  <c r="O33"/>
  <c r="R33" s="1"/>
  <c r="P32"/>
  <c r="P34"/>
  <c r="Q18"/>
  <c r="F33"/>
  <c r="P33" l="1"/>
</calcChain>
</file>

<file path=xl/sharedStrings.xml><?xml version="1.0" encoding="utf-8"?>
<sst xmlns="http://schemas.openxmlformats.org/spreadsheetml/2006/main" count="70" uniqueCount="57">
  <si>
    <t>Sub-Group</t>
  </si>
  <si>
    <t>Description</t>
  </si>
  <si>
    <t>a</t>
  </si>
  <si>
    <t>b</t>
  </si>
  <si>
    <t>c</t>
  </si>
  <si>
    <t>d</t>
  </si>
  <si>
    <t>e</t>
  </si>
  <si>
    <t>f</t>
  </si>
  <si>
    <t>g</t>
  </si>
  <si>
    <t>h</t>
  </si>
  <si>
    <t>Fruits</t>
  </si>
  <si>
    <t>i</t>
  </si>
  <si>
    <t>j</t>
  </si>
  <si>
    <t>k</t>
  </si>
  <si>
    <t>I</t>
  </si>
  <si>
    <t>II</t>
  </si>
  <si>
    <t>III</t>
  </si>
  <si>
    <t>IV</t>
  </si>
  <si>
    <t>Footwear</t>
  </si>
  <si>
    <t>V</t>
  </si>
  <si>
    <t>Others</t>
  </si>
  <si>
    <t>VI</t>
  </si>
  <si>
    <t>Consumer Food Price Index</t>
  </si>
  <si>
    <t>Weights</t>
  </si>
  <si>
    <t>Rural</t>
  </si>
  <si>
    <t>Urban</t>
  </si>
  <si>
    <t>Combined</t>
  </si>
  <si>
    <t>Group</t>
  </si>
  <si>
    <t xml:space="preserve">Housing </t>
  </si>
  <si>
    <t>Miscellaneous</t>
  </si>
  <si>
    <t>General Index (All Groups)</t>
  </si>
  <si>
    <t xml:space="preserve">Vegetables </t>
  </si>
  <si>
    <t xml:space="preserve">                    Rural</t>
  </si>
  <si>
    <t>Prepared meals etc.</t>
  </si>
  <si>
    <t>Base Year 2022= 100</t>
  </si>
  <si>
    <t>Cereals and cereal products</t>
  </si>
  <si>
    <t>Pulses and pulse products</t>
  </si>
  <si>
    <t>Oils and fats</t>
  </si>
  <si>
    <t xml:space="preserve">Meat, fish and eggs </t>
  </si>
  <si>
    <t>Milk and milk products</t>
  </si>
  <si>
    <t>Condiments and spices</t>
  </si>
  <si>
    <t xml:space="preserve">Sugar </t>
  </si>
  <si>
    <t>Non-alcoholic beverages</t>
  </si>
  <si>
    <t>Food beverages</t>
  </si>
  <si>
    <t>Pan, tobacco
 and intoxicants</t>
  </si>
  <si>
    <t xml:space="preserve">Fuel and light </t>
  </si>
  <si>
    <t>Clothing and bedding</t>
  </si>
  <si>
    <t xml:space="preserve">Clothing and footwear </t>
  </si>
  <si>
    <t>Medical care</t>
  </si>
  <si>
    <t>Education, stationery etc.</t>
  </si>
  <si>
    <t>Recreation and amusement</t>
  </si>
  <si>
    <t>Transport and ommunication</t>
  </si>
  <si>
    <t>Personal care and effects</t>
  </si>
  <si>
    <t>Household goods and services</t>
  </si>
  <si>
    <t>State Level Consumer Price Index for Rural, Urban and Combined (April-June) 2025</t>
  </si>
  <si>
    <t xml:space="preserve">    CPI (April-June)</t>
  </si>
  <si>
    <t>Annexure I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</si>
</sst>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0" xfId="0" applyFont="1"/>
    <xf numFmtId="17" fontId="2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2" fontId="6" fillId="0" borderId="0" xfId="0" applyNumberFormat="1" applyFont="1"/>
    <xf numFmtId="2" fontId="5" fillId="0" borderId="0" xfId="0" applyNumberFormat="1" applyFont="1"/>
    <xf numFmtId="0" fontId="1" fillId="2" borderId="1" xfId="0" applyFont="1" applyFill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/>
    <xf numFmtId="0" fontId="3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0" fontId="5" fillId="0" borderId="6" xfId="0" applyFont="1" applyBorder="1" applyAlignment="1">
      <alignment horizontal="right"/>
    </xf>
    <xf numFmtId="2" fontId="5" fillId="0" borderId="0" xfId="0" applyNumberFormat="1" applyFont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4"/>
  <sheetViews>
    <sheetView tabSelected="1" workbookViewId="0">
      <pane ySplit="6" topLeftCell="A7" activePane="bottomLeft" state="frozen"/>
      <selection pane="bottomLeft" activeCell="C7" sqref="C7"/>
    </sheetView>
  </sheetViews>
  <sheetFormatPr defaultColWidth="9.140625" defaultRowHeight="15"/>
  <cols>
    <col min="1" max="1" width="4.85546875" style="9" customWidth="1"/>
    <col min="2" max="2" width="6.42578125" style="9" customWidth="1"/>
    <col min="3" max="3" width="24.85546875" style="9" customWidth="1"/>
    <col min="4" max="18" width="7.7109375" style="9" customWidth="1"/>
    <col min="19" max="16384" width="9.140625" style="9"/>
  </cols>
  <sheetData>
    <row r="1" spans="1:20">
      <c r="Q1" s="26" t="s">
        <v>56</v>
      </c>
      <c r="R1" s="26"/>
    </row>
    <row r="2" spans="1:20" ht="12.6" customHeight="1">
      <c r="A2" s="30" t="s">
        <v>54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2"/>
    </row>
    <row r="3" spans="1:20" ht="4.9000000000000004" hidden="1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20" ht="14.45" customHeight="1">
      <c r="A4" s="36" t="s">
        <v>34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</row>
    <row r="5" spans="1:20" ht="12" customHeight="1">
      <c r="A5" s="28" t="s">
        <v>27</v>
      </c>
      <c r="B5" s="43" t="s">
        <v>0</v>
      </c>
      <c r="C5" s="45" t="s">
        <v>1</v>
      </c>
      <c r="D5" s="49" t="s">
        <v>32</v>
      </c>
      <c r="E5" s="50"/>
      <c r="F5" s="50"/>
      <c r="G5" s="51"/>
      <c r="H5" s="36" t="s">
        <v>25</v>
      </c>
      <c r="I5" s="37"/>
      <c r="J5" s="37"/>
      <c r="K5" s="38"/>
      <c r="L5" s="36" t="s">
        <v>26</v>
      </c>
      <c r="M5" s="37"/>
      <c r="N5" s="37"/>
      <c r="O5" s="38"/>
      <c r="P5" s="39" t="s">
        <v>55</v>
      </c>
      <c r="Q5" s="40"/>
      <c r="R5" s="41"/>
    </row>
    <row r="6" spans="1:20" ht="18" customHeight="1">
      <c r="A6" s="29"/>
      <c r="B6" s="44"/>
      <c r="C6" s="46"/>
      <c r="D6" s="25" t="s">
        <v>23</v>
      </c>
      <c r="E6" s="10">
        <v>45748</v>
      </c>
      <c r="F6" s="10">
        <v>45778</v>
      </c>
      <c r="G6" s="10">
        <v>45809</v>
      </c>
      <c r="H6" s="8" t="s">
        <v>23</v>
      </c>
      <c r="I6" s="10">
        <v>45748</v>
      </c>
      <c r="J6" s="10">
        <v>45778</v>
      </c>
      <c r="K6" s="10">
        <v>45809</v>
      </c>
      <c r="L6" s="8" t="s">
        <v>23</v>
      </c>
      <c r="M6" s="10">
        <v>45748</v>
      </c>
      <c r="N6" s="10">
        <v>45778</v>
      </c>
      <c r="O6" s="10">
        <v>45809</v>
      </c>
      <c r="P6" s="8" t="s">
        <v>24</v>
      </c>
      <c r="Q6" s="8" t="s">
        <v>25</v>
      </c>
      <c r="R6" s="8" t="s">
        <v>26</v>
      </c>
    </row>
    <row r="7" spans="1:20" ht="15.75" customHeight="1">
      <c r="A7" s="1"/>
      <c r="B7" s="2" t="s">
        <v>2</v>
      </c>
      <c r="C7" s="14" t="s">
        <v>35</v>
      </c>
      <c r="D7" s="3">
        <v>8.7899999999999991</v>
      </c>
      <c r="E7" s="4">
        <v>113.46</v>
      </c>
      <c r="F7" s="4">
        <v>113.47</v>
      </c>
      <c r="G7" s="11">
        <v>114.56</v>
      </c>
      <c r="H7" s="4">
        <v>6.89</v>
      </c>
      <c r="I7" s="4">
        <v>112.23</v>
      </c>
      <c r="J7" s="4">
        <v>112.51</v>
      </c>
      <c r="K7" s="4">
        <v>112.8</v>
      </c>
      <c r="L7" s="4">
        <v>7.94</v>
      </c>
      <c r="M7" s="4">
        <v>113.06</v>
      </c>
      <c r="N7" s="4">
        <v>113.16</v>
      </c>
      <c r="O7" s="4">
        <v>113.26</v>
      </c>
      <c r="P7" s="4">
        <f>(E7+F7+G7)/3</f>
        <v>113.83</v>
      </c>
      <c r="Q7" s="4">
        <f>(I7+J7+K7)/3</f>
        <v>112.51333333333334</v>
      </c>
      <c r="R7" s="4">
        <f>(M7+N7+O7)/3</f>
        <v>113.16000000000001</v>
      </c>
      <c r="S7" s="13"/>
      <c r="T7" s="12"/>
    </row>
    <row r="8" spans="1:20" ht="15.75" customHeight="1">
      <c r="A8" s="1"/>
      <c r="B8" s="2" t="s">
        <v>3</v>
      </c>
      <c r="C8" s="14" t="s">
        <v>36</v>
      </c>
      <c r="D8" s="3">
        <v>2.14</v>
      </c>
      <c r="E8" s="4">
        <v>108.12</v>
      </c>
      <c r="F8" s="4">
        <v>108.52</v>
      </c>
      <c r="G8" s="4">
        <v>108.6</v>
      </c>
      <c r="H8" s="4">
        <v>1.75</v>
      </c>
      <c r="I8" s="4">
        <v>108.05</v>
      </c>
      <c r="J8" s="4">
        <v>108.35</v>
      </c>
      <c r="K8" s="4">
        <v>108.56</v>
      </c>
      <c r="L8" s="4">
        <v>1.96</v>
      </c>
      <c r="M8" s="4">
        <v>107.85</v>
      </c>
      <c r="N8" s="4">
        <v>108.41</v>
      </c>
      <c r="O8" s="4">
        <v>108.86</v>
      </c>
      <c r="P8" s="4">
        <f t="shared" ref="P8:P34" si="0">(E8+F8+G8)/3</f>
        <v>108.41333333333334</v>
      </c>
      <c r="Q8" s="4">
        <f t="shared" ref="Q8:Q34" si="1">(I8+J8+K8)/3</f>
        <v>108.32</v>
      </c>
      <c r="R8" s="4">
        <f t="shared" ref="R8:R34" si="2">(M8+N8+O8)/3</f>
        <v>108.37333333333333</v>
      </c>
      <c r="S8" s="13"/>
      <c r="T8" s="12"/>
    </row>
    <row r="9" spans="1:20" ht="15.75" customHeight="1">
      <c r="A9" s="1"/>
      <c r="B9" s="2" t="s">
        <v>4</v>
      </c>
      <c r="C9" s="14" t="s">
        <v>37</v>
      </c>
      <c r="D9" s="3">
        <v>1.84</v>
      </c>
      <c r="E9" s="4">
        <v>107.58</v>
      </c>
      <c r="F9" s="4">
        <v>107.76</v>
      </c>
      <c r="G9" s="4">
        <v>107.76</v>
      </c>
      <c r="H9" s="4">
        <v>2.33</v>
      </c>
      <c r="I9" s="4">
        <v>106.25</v>
      </c>
      <c r="J9" s="4">
        <v>106.47</v>
      </c>
      <c r="K9" s="4">
        <v>107.17</v>
      </c>
      <c r="L9" s="4">
        <v>2.06</v>
      </c>
      <c r="M9" s="4">
        <v>106.52</v>
      </c>
      <c r="N9" s="4">
        <v>107.34</v>
      </c>
      <c r="O9" s="4">
        <v>107.65</v>
      </c>
      <c r="P9" s="4">
        <f t="shared" si="0"/>
        <v>107.7</v>
      </c>
      <c r="Q9" s="4">
        <f t="shared" si="1"/>
        <v>106.63</v>
      </c>
      <c r="R9" s="4">
        <f t="shared" si="2"/>
        <v>107.17</v>
      </c>
      <c r="S9" s="13"/>
      <c r="T9" s="12"/>
    </row>
    <row r="10" spans="1:20" ht="15.75" customHeight="1">
      <c r="A10" s="1"/>
      <c r="B10" s="2" t="s">
        <v>5</v>
      </c>
      <c r="C10" s="14" t="s">
        <v>38</v>
      </c>
      <c r="D10" s="3">
        <v>12.41</v>
      </c>
      <c r="E10" s="4">
        <v>112.62</v>
      </c>
      <c r="F10" s="4">
        <v>112.6</v>
      </c>
      <c r="G10" s="4">
        <v>112.61</v>
      </c>
      <c r="H10" s="4">
        <v>10.48</v>
      </c>
      <c r="I10" s="4">
        <v>111.23</v>
      </c>
      <c r="J10" s="4">
        <v>112.35</v>
      </c>
      <c r="K10" s="4">
        <v>112.35</v>
      </c>
      <c r="L10" s="4">
        <v>11.55</v>
      </c>
      <c r="M10" s="4">
        <v>112.21</v>
      </c>
      <c r="N10" s="4">
        <v>112.22</v>
      </c>
      <c r="O10" s="4">
        <v>112.43</v>
      </c>
      <c r="P10" s="4">
        <f t="shared" si="0"/>
        <v>112.61</v>
      </c>
      <c r="Q10" s="4">
        <f t="shared" si="1"/>
        <v>111.97666666666665</v>
      </c>
      <c r="R10" s="4">
        <f t="shared" si="2"/>
        <v>112.28666666666668</v>
      </c>
      <c r="S10" s="13"/>
      <c r="T10" s="12"/>
    </row>
    <row r="11" spans="1:20" ht="15.75" customHeight="1">
      <c r="A11" s="1"/>
      <c r="B11" s="2" t="s">
        <v>6</v>
      </c>
      <c r="C11" s="14" t="s">
        <v>39</v>
      </c>
      <c r="D11" s="3">
        <v>3.82</v>
      </c>
      <c r="E11" s="4">
        <v>112.95</v>
      </c>
      <c r="F11" s="4">
        <v>113.05</v>
      </c>
      <c r="G11" s="4">
        <v>113.17</v>
      </c>
      <c r="H11" s="4">
        <v>3.47</v>
      </c>
      <c r="I11" s="4">
        <v>114.17</v>
      </c>
      <c r="J11" s="4">
        <v>114.95</v>
      </c>
      <c r="K11" s="4">
        <v>114.96</v>
      </c>
      <c r="L11" s="4">
        <v>3.67</v>
      </c>
      <c r="M11" s="4">
        <v>112.19</v>
      </c>
      <c r="N11" s="4">
        <v>112.45</v>
      </c>
      <c r="O11" s="4">
        <v>112.47</v>
      </c>
      <c r="P11" s="4">
        <f t="shared" si="0"/>
        <v>113.05666666666667</v>
      </c>
      <c r="Q11" s="4">
        <f t="shared" si="1"/>
        <v>114.69333333333333</v>
      </c>
      <c r="R11" s="4">
        <f t="shared" si="2"/>
        <v>112.37</v>
      </c>
      <c r="S11" s="13"/>
      <c r="T11" s="12"/>
    </row>
    <row r="12" spans="1:20" ht="15.75" customHeight="1">
      <c r="A12" s="1"/>
      <c r="B12" s="2" t="s">
        <v>7</v>
      </c>
      <c r="C12" s="14" t="s">
        <v>40</v>
      </c>
      <c r="D12" s="3">
        <v>1.65</v>
      </c>
      <c r="E12" s="4">
        <v>110.43</v>
      </c>
      <c r="F12" s="4">
        <v>110.98</v>
      </c>
      <c r="G12" s="4">
        <v>111.44</v>
      </c>
      <c r="H12" s="4">
        <v>1.32</v>
      </c>
      <c r="I12" s="4">
        <v>109.42</v>
      </c>
      <c r="J12" s="4">
        <v>109.6</v>
      </c>
      <c r="K12" s="4">
        <v>110.06</v>
      </c>
      <c r="L12" s="4">
        <v>1.54</v>
      </c>
      <c r="M12" s="4">
        <v>109.98</v>
      </c>
      <c r="N12" s="4">
        <v>110.23</v>
      </c>
      <c r="O12" s="4">
        <v>110.76</v>
      </c>
      <c r="P12" s="4">
        <f t="shared" si="0"/>
        <v>110.95</v>
      </c>
      <c r="Q12" s="4">
        <f t="shared" si="1"/>
        <v>109.69333333333333</v>
      </c>
      <c r="R12" s="4">
        <f t="shared" si="2"/>
        <v>110.32333333333334</v>
      </c>
      <c r="S12" s="13"/>
      <c r="T12" s="12"/>
    </row>
    <row r="13" spans="1:20" ht="15.75" customHeight="1">
      <c r="A13" s="1"/>
      <c r="B13" s="2" t="s">
        <v>8</v>
      </c>
      <c r="C13" s="14" t="s">
        <v>31</v>
      </c>
      <c r="D13" s="3">
        <v>4.4400000000000004</v>
      </c>
      <c r="E13" s="4">
        <v>109.77</v>
      </c>
      <c r="F13" s="4">
        <v>109.67</v>
      </c>
      <c r="G13" s="4">
        <v>109.58</v>
      </c>
      <c r="H13" s="4">
        <v>4.05</v>
      </c>
      <c r="I13" s="4">
        <v>107.02</v>
      </c>
      <c r="J13" s="4">
        <v>108.54</v>
      </c>
      <c r="K13" s="4">
        <v>108.91</v>
      </c>
      <c r="L13" s="4">
        <v>4.2699999999999996</v>
      </c>
      <c r="M13" s="4">
        <v>108.41</v>
      </c>
      <c r="N13" s="4">
        <v>108.82</v>
      </c>
      <c r="O13" s="4">
        <v>109.5</v>
      </c>
      <c r="P13" s="4">
        <f t="shared" si="0"/>
        <v>109.67333333333333</v>
      </c>
      <c r="Q13" s="4">
        <f t="shared" si="1"/>
        <v>108.15666666666668</v>
      </c>
      <c r="R13" s="4">
        <f t="shared" si="2"/>
        <v>108.91000000000001</v>
      </c>
      <c r="S13" s="13"/>
      <c r="T13" s="12"/>
    </row>
    <row r="14" spans="1:20" ht="15.75" customHeight="1">
      <c r="A14" s="1"/>
      <c r="B14" s="2" t="s">
        <v>9</v>
      </c>
      <c r="C14" s="14" t="s">
        <v>10</v>
      </c>
      <c r="D14" s="3">
        <v>1.91</v>
      </c>
      <c r="E14" s="4">
        <v>110.03</v>
      </c>
      <c r="F14" s="4">
        <v>110.33</v>
      </c>
      <c r="G14" s="4">
        <v>110.94</v>
      </c>
      <c r="H14" s="4">
        <v>2.61</v>
      </c>
      <c r="I14" s="4">
        <v>107.65</v>
      </c>
      <c r="J14" s="4">
        <v>107.65</v>
      </c>
      <c r="K14" s="4">
        <v>108.49</v>
      </c>
      <c r="L14" s="4">
        <v>2.2200000000000002</v>
      </c>
      <c r="M14" s="4">
        <v>109.52</v>
      </c>
      <c r="N14" s="4">
        <v>108.97</v>
      </c>
      <c r="O14" s="4">
        <v>109.05</v>
      </c>
      <c r="P14" s="4">
        <f t="shared" si="0"/>
        <v>110.43333333333334</v>
      </c>
      <c r="Q14" s="4">
        <f t="shared" si="1"/>
        <v>107.93</v>
      </c>
      <c r="R14" s="4">
        <f t="shared" si="2"/>
        <v>109.18</v>
      </c>
      <c r="S14" s="13"/>
      <c r="T14" s="12"/>
    </row>
    <row r="15" spans="1:20" ht="15.75" customHeight="1">
      <c r="A15" s="1"/>
      <c r="B15" s="2" t="s">
        <v>11</v>
      </c>
      <c r="C15" s="14" t="s">
        <v>41</v>
      </c>
      <c r="D15" s="3">
        <v>0.76</v>
      </c>
      <c r="E15" s="4">
        <v>104.73</v>
      </c>
      <c r="F15" s="4">
        <v>104.71</v>
      </c>
      <c r="G15" s="4">
        <v>104.82</v>
      </c>
      <c r="H15" s="4">
        <v>0.57999999999999996</v>
      </c>
      <c r="I15" s="4">
        <v>103.37</v>
      </c>
      <c r="J15" s="4">
        <v>104.17</v>
      </c>
      <c r="K15" s="4">
        <v>104.52</v>
      </c>
      <c r="L15" s="4">
        <v>0.69</v>
      </c>
      <c r="M15" s="4">
        <v>104.13</v>
      </c>
      <c r="N15" s="4">
        <v>104.38</v>
      </c>
      <c r="O15" s="4">
        <v>104.67</v>
      </c>
      <c r="P15" s="4">
        <f t="shared" si="0"/>
        <v>104.75333333333333</v>
      </c>
      <c r="Q15" s="4">
        <f t="shared" si="1"/>
        <v>104.02</v>
      </c>
      <c r="R15" s="4">
        <f t="shared" si="2"/>
        <v>104.39333333333333</v>
      </c>
      <c r="S15" s="13"/>
      <c r="T15" s="12"/>
    </row>
    <row r="16" spans="1:20" ht="15.75" customHeight="1">
      <c r="A16" s="1"/>
      <c r="B16" s="2" t="s">
        <v>12</v>
      </c>
      <c r="C16" s="15" t="s">
        <v>42</v>
      </c>
      <c r="D16" s="3">
        <v>2.73</v>
      </c>
      <c r="E16" s="4">
        <v>104.23</v>
      </c>
      <c r="F16" s="4">
        <v>105.11</v>
      </c>
      <c r="G16" s="4">
        <v>104.76</v>
      </c>
      <c r="H16" s="4">
        <v>1.86</v>
      </c>
      <c r="I16" s="4">
        <v>106.34</v>
      </c>
      <c r="J16" s="4">
        <v>106.94</v>
      </c>
      <c r="K16" s="4">
        <v>107.58</v>
      </c>
      <c r="L16" s="4">
        <v>2.34</v>
      </c>
      <c r="M16" s="4">
        <v>105.26</v>
      </c>
      <c r="N16" s="4">
        <v>105.37</v>
      </c>
      <c r="O16" s="4">
        <v>106.85</v>
      </c>
      <c r="P16" s="4">
        <f t="shared" si="0"/>
        <v>104.7</v>
      </c>
      <c r="Q16" s="4">
        <f t="shared" si="1"/>
        <v>106.95333333333333</v>
      </c>
      <c r="R16" s="4">
        <f t="shared" si="2"/>
        <v>105.82666666666667</v>
      </c>
      <c r="S16" s="13"/>
      <c r="T16" s="12"/>
    </row>
    <row r="17" spans="1:20" ht="15.75" customHeight="1">
      <c r="A17" s="1"/>
      <c r="B17" s="2" t="s">
        <v>13</v>
      </c>
      <c r="C17" s="14" t="s">
        <v>33</v>
      </c>
      <c r="D17" s="3">
        <v>1.74</v>
      </c>
      <c r="E17" s="4">
        <v>108.28</v>
      </c>
      <c r="F17" s="4">
        <v>108.32</v>
      </c>
      <c r="G17" s="4">
        <v>108.36</v>
      </c>
      <c r="H17" s="4">
        <v>2.1800000000000002</v>
      </c>
      <c r="I17" s="4">
        <v>110.15</v>
      </c>
      <c r="J17" s="4">
        <v>110.12</v>
      </c>
      <c r="K17" s="4">
        <v>111.54</v>
      </c>
      <c r="L17" s="4">
        <v>1.94</v>
      </c>
      <c r="M17" s="4">
        <v>109.26</v>
      </c>
      <c r="N17" s="4">
        <v>109.44</v>
      </c>
      <c r="O17" s="4">
        <v>109.7</v>
      </c>
      <c r="P17" s="4">
        <f t="shared" si="0"/>
        <v>108.32</v>
      </c>
      <c r="Q17" s="4">
        <f t="shared" si="1"/>
        <v>110.60333333333334</v>
      </c>
      <c r="R17" s="4">
        <f t="shared" si="2"/>
        <v>109.46666666666665</v>
      </c>
      <c r="S17" s="13"/>
      <c r="T17" s="12"/>
    </row>
    <row r="18" spans="1:20" ht="15.75" customHeight="1">
      <c r="A18" s="25" t="s">
        <v>14</v>
      </c>
      <c r="B18" s="5"/>
      <c r="C18" s="16" t="s">
        <v>43</v>
      </c>
      <c r="D18" s="6">
        <v>42.23</v>
      </c>
      <c r="E18" s="7">
        <f>(E7*D7+E8*D8+E9*D9+E10*D10+E11*D11+E12*D12+E13*D13+E14*D14+E15*D15+E16*D16+E17*D17)/D18</f>
        <v>111.01151077433103</v>
      </c>
      <c r="F18" s="7">
        <f>(F7*D7+F8*D8+F9*D9+F10*D10+F11*D11+F12*D12+F13*D13+F14*D14+F15*D15+F16*D16+F17*D17)/D18</f>
        <v>111.12759412739757</v>
      </c>
      <c r="G18" s="7">
        <f>(G7*D7+G8*D8+G9*D9+G10*D10+G11*D11+G12*D12+G13*D13+G14*D14+G15*D15+G16*D16+G17*D17)/D18</f>
        <v>111.38942221169788</v>
      </c>
      <c r="H18" s="7">
        <v>37.520000000000003</v>
      </c>
      <c r="I18" s="7">
        <f>(I7*H7+I8*H8+I9*H9+I10*H10+I11*H11+I12*H12+I13*H13+I14*H14+I15*H15+I16*H16+I17*H17)/H18</f>
        <v>110.03413912579956</v>
      </c>
      <c r="J18" s="7">
        <f>(J7*H7+J8*H8+J9*H9+J10*H10+J11*H11+J12*H12+J13*H13+J14*H14+J15*H15+J16*H16+J17*H17)/H18</f>
        <v>110.70895788912577</v>
      </c>
      <c r="K18" s="7">
        <f>(K7*H7+K8*H8+K9*H9+K10*H10+K11*H11+K12*H12+K13*H13+K14*H14+K15*H15+K16*H16+K17*H17)/H18</f>
        <v>111.05059968017055</v>
      </c>
      <c r="L18" s="7">
        <v>40.18</v>
      </c>
      <c r="M18" s="7">
        <f>(M7*L7+M8*L8+M9*L9+M10*L10+M11*L11+M12*L12+M13*L13+M14*L14+M15*L15+M16*L16+M17*L17)/L18</f>
        <v>110.54786460925833</v>
      </c>
      <c r="N18" s="7">
        <f>(N7*L7+N8*L8+N9*L9+N10*L10+N11*L11+N12*L12+N13*L13+N14*L14+N15*L15+N16*L16+N17*L17)/L18</f>
        <v>110.70576157292186</v>
      </c>
      <c r="O18" s="7">
        <f>(O7*L7+O8*L8+O9*L9+O10*L10+O11*L11+O12*L12+O13*L13+O14*L14+O15*L15+O16*L16+O17*L17)/L18</f>
        <v>111.02628422100548</v>
      </c>
      <c r="P18" s="7">
        <f t="shared" si="0"/>
        <v>111.1761757044755</v>
      </c>
      <c r="Q18" s="7">
        <f t="shared" si="1"/>
        <v>110.5978988983653</v>
      </c>
      <c r="R18" s="7">
        <f t="shared" si="2"/>
        <v>110.75997013439523</v>
      </c>
      <c r="S18" s="13"/>
      <c r="T18" s="12"/>
    </row>
    <row r="19" spans="1:20" ht="26.25" customHeight="1">
      <c r="A19" s="25" t="s">
        <v>15</v>
      </c>
      <c r="B19" s="5"/>
      <c r="C19" s="17" t="s">
        <v>44</v>
      </c>
      <c r="D19" s="6">
        <v>1.77</v>
      </c>
      <c r="E19" s="7">
        <v>107.41</v>
      </c>
      <c r="F19" s="7">
        <v>107.35</v>
      </c>
      <c r="G19" s="7">
        <v>108.04</v>
      </c>
      <c r="H19" s="7">
        <v>1.99</v>
      </c>
      <c r="I19" s="7">
        <v>110.15</v>
      </c>
      <c r="J19" s="7">
        <v>111.43</v>
      </c>
      <c r="K19" s="7">
        <v>111.85</v>
      </c>
      <c r="L19" s="7">
        <v>1.87</v>
      </c>
      <c r="M19" s="7">
        <v>109.61</v>
      </c>
      <c r="N19" s="7">
        <v>109.19</v>
      </c>
      <c r="O19" s="7">
        <v>109.32</v>
      </c>
      <c r="P19" s="7">
        <f t="shared" si="0"/>
        <v>107.60000000000001</v>
      </c>
      <c r="Q19" s="7">
        <f t="shared" si="1"/>
        <v>111.14333333333333</v>
      </c>
      <c r="R19" s="7">
        <f t="shared" si="2"/>
        <v>109.37333333333333</v>
      </c>
      <c r="S19" s="13"/>
      <c r="T19" s="12"/>
    </row>
    <row r="20" spans="1:20" ht="15.75" customHeight="1">
      <c r="A20" s="25" t="s">
        <v>16</v>
      </c>
      <c r="B20" s="5"/>
      <c r="C20" s="18" t="s">
        <v>45</v>
      </c>
      <c r="D20" s="6">
        <v>11.88</v>
      </c>
      <c r="E20" s="7">
        <v>105.02640673399566</v>
      </c>
      <c r="F20" s="7">
        <v>105.8</v>
      </c>
      <c r="G20" s="7">
        <v>106.96</v>
      </c>
      <c r="H20" s="6">
        <v>8</v>
      </c>
      <c r="I20" s="7">
        <v>105.02640673399566</v>
      </c>
      <c r="J20" s="7">
        <v>105.8</v>
      </c>
      <c r="K20" s="7">
        <v>106.96</v>
      </c>
      <c r="L20" s="23">
        <v>10.15</v>
      </c>
      <c r="M20" s="7">
        <v>105.02640673399566</v>
      </c>
      <c r="N20" s="7">
        <v>105.8</v>
      </c>
      <c r="O20" s="7">
        <v>106.96</v>
      </c>
      <c r="P20" s="7">
        <f t="shared" si="0"/>
        <v>105.92880224466522</v>
      </c>
      <c r="Q20" s="7">
        <f t="shared" si="1"/>
        <v>105.92880224466522</v>
      </c>
      <c r="R20" s="7">
        <f t="shared" si="2"/>
        <v>105.92880224466522</v>
      </c>
      <c r="S20" s="13"/>
      <c r="T20" s="12"/>
    </row>
    <row r="21" spans="1:20" ht="15.75" customHeight="1">
      <c r="A21" s="25" t="s">
        <v>17</v>
      </c>
      <c r="B21" s="5"/>
      <c r="C21" s="18" t="s">
        <v>28</v>
      </c>
      <c r="D21" s="6"/>
      <c r="E21" s="7"/>
      <c r="F21" s="7"/>
      <c r="G21" s="7"/>
      <c r="H21" s="6">
        <v>2</v>
      </c>
      <c r="I21" s="7">
        <v>108.97</v>
      </c>
      <c r="J21" s="7">
        <v>109.03</v>
      </c>
      <c r="K21" s="7">
        <v>109.35</v>
      </c>
      <c r="L21" s="23">
        <v>1.24</v>
      </c>
      <c r="M21" s="7">
        <v>108.97</v>
      </c>
      <c r="N21" s="7">
        <v>109.03</v>
      </c>
      <c r="O21" s="7">
        <v>109.35</v>
      </c>
      <c r="P21" s="7"/>
      <c r="Q21" s="7">
        <f t="shared" si="1"/>
        <v>109.11666666666667</v>
      </c>
      <c r="R21" s="7">
        <f t="shared" si="2"/>
        <v>109.11666666666667</v>
      </c>
      <c r="S21" s="13"/>
      <c r="T21" s="12"/>
    </row>
    <row r="22" spans="1:20" ht="15.75" customHeight="1">
      <c r="A22" s="1"/>
      <c r="B22" s="2" t="s">
        <v>2</v>
      </c>
      <c r="C22" s="14" t="s">
        <v>46</v>
      </c>
      <c r="D22" s="3">
        <v>11.79</v>
      </c>
      <c r="E22" s="4">
        <v>110.77</v>
      </c>
      <c r="F22" s="4">
        <v>111.88</v>
      </c>
      <c r="G22" s="4">
        <v>111.86</v>
      </c>
      <c r="H22" s="4">
        <v>13.29</v>
      </c>
      <c r="I22" s="4">
        <v>109.66</v>
      </c>
      <c r="J22" s="4">
        <v>109.66</v>
      </c>
      <c r="K22" s="4">
        <v>109.5</v>
      </c>
      <c r="L22" s="4">
        <v>12.07</v>
      </c>
      <c r="M22" s="4">
        <v>110.47</v>
      </c>
      <c r="N22" s="4">
        <v>110.63</v>
      </c>
      <c r="O22" s="4">
        <v>110.61</v>
      </c>
      <c r="P22" s="4">
        <f t="shared" si="0"/>
        <v>111.50333333333333</v>
      </c>
      <c r="Q22" s="4">
        <f t="shared" si="1"/>
        <v>109.60666666666667</v>
      </c>
      <c r="R22" s="4">
        <f t="shared" si="2"/>
        <v>110.57</v>
      </c>
      <c r="S22" s="13"/>
      <c r="T22" s="12"/>
    </row>
    <row r="23" spans="1:20" ht="15.75" customHeight="1">
      <c r="A23" s="1"/>
      <c r="B23" s="2" t="s">
        <v>3</v>
      </c>
      <c r="C23" s="19" t="s">
        <v>18</v>
      </c>
      <c r="D23" s="3">
        <v>3</v>
      </c>
      <c r="E23" s="4">
        <v>108.04</v>
      </c>
      <c r="F23" s="4">
        <v>108.36</v>
      </c>
      <c r="G23" s="4">
        <v>108.57</v>
      </c>
      <c r="H23" s="4">
        <v>3.28</v>
      </c>
      <c r="I23" s="4">
        <v>107.26</v>
      </c>
      <c r="J23" s="4">
        <v>107.85</v>
      </c>
      <c r="K23" s="4">
        <v>108.67</v>
      </c>
      <c r="L23" s="4">
        <v>3.13</v>
      </c>
      <c r="M23" s="4">
        <v>108.05</v>
      </c>
      <c r="N23" s="4">
        <v>108.1</v>
      </c>
      <c r="O23" s="4">
        <v>108.26</v>
      </c>
      <c r="P23" s="4">
        <f t="shared" si="0"/>
        <v>108.32333333333334</v>
      </c>
      <c r="Q23" s="4">
        <f t="shared" si="1"/>
        <v>107.92666666666668</v>
      </c>
      <c r="R23" s="4">
        <f t="shared" si="2"/>
        <v>108.13666666666666</v>
      </c>
      <c r="S23" s="13"/>
      <c r="T23" s="12"/>
    </row>
    <row r="24" spans="1:20" ht="15.75" customHeight="1">
      <c r="A24" s="25" t="s">
        <v>19</v>
      </c>
      <c r="B24" s="2"/>
      <c r="C24" s="20" t="s">
        <v>47</v>
      </c>
      <c r="D24" s="6">
        <v>14.79</v>
      </c>
      <c r="E24" s="7">
        <f>(E22*D22+E23*D23)/D24</f>
        <v>110.21624746450303</v>
      </c>
      <c r="F24" s="7">
        <f>(F22*D22+F23*D23)/D24</f>
        <v>111.16600405679512</v>
      </c>
      <c r="G24" s="7">
        <f>(G22*D22+G23*D23)/D24</f>
        <v>111.19265720081135</v>
      </c>
      <c r="H24" s="7">
        <v>16.57</v>
      </c>
      <c r="I24" s="7">
        <f>(I22*H22+I23*H23)/H24</f>
        <v>109.18492456246226</v>
      </c>
      <c r="J24" s="7">
        <f>(J22*H22+J23*H23)/H24</f>
        <v>109.30171394085696</v>
      </c>
      <c r="K24" s="7">
        <f>(K22*H22+K23*H23)/H24</f>
        <v>109.33570307785153</v>
      </c>
      <c r="L24" s="7">
        <v>15.2</v>
      </c>
      <c r="M24" s="7">
        <f>(M22*L22+M23*L23)/L24</f>
        <v>109.97167105263159</v>
      </c>
      <c r="N24" s="7">
        <f>(N22*L22+N23*L23)/L24</f>
        <v>110.1090197368421</v>
      </c>
      <c r="O24" s="7">
        <f>(O22*L22+O23*L23)/L24</f>
        <v>110.12608552631578</v>
      </c>
      <c r="P24" s="7">
        <f t="shared" si="0"/>
        <v>110.85830290736983</v>
      </c>
      <c r="Q24" s="7">
        <f t="shared" si="1"/>
        <v>109.27411386039024</v>
      </c>
      <c r="R24" s="7">
        <f t="shared" si="2"/>
        <v>110.06892543859648</v>
      </c>
      <c r="S24" s="13"/>
      <c r="T24" s="12"/>
    </row>
    <row r="25" spans="1:20" ht="15.75" customHeight="1">
      <c r="A25" s="1"/>
      <c r="B25" s="2" t="s">
        <v>2</v>
      </c>
      <c r="C25" s="14" t="s">
        <v>48</v>
      </c>
      <c r="D25" s="3">
        <v>1.7</v>
      </c>
      <c r="E25" s="4">
        <v>114.23</v>
      </c>
      <c r="F25" s="4">
        <v>114.49</v>
      </c>
      <c r="G25" s="4">
        <v>114.69</v>
      </c>
      <c r="H25" s="4">
        <v>1.91</v>
      </c>
      <c r="I25" s="4">
        <v>110.17</v>
      </c>
      <c r="J25" s="4">
        <v>110.4</v>
      </c>
      <c r="K25" s="4">
        <v>110.78</v>
      </c>
      <c r="L25" s="4">
        <v>1.82</v>
      </c>
      <c r="M25" s="4">
        <v>112.29</v>
      </c>
      <c r="N25" s="4">
        <v>112.44</v>
      </c>
      <c r="O25" s="4">
        <v>112.65</v>
      </c>
      <c r="P25" s="4">
        <f t="shared" si="0"/>
        <v>114.46999999999998</v>
      </c>
      <c r="Q25" s="4">
        <f t="shared" si="1"/>
        <v>110.45</v>
      </c>
      <c r="R25" s="4">
        <f t="shared" si="2"/>
        <v>112.46</v>
      </c>
      <c r="S25" s="13"/>
      <c r="T25" s="12"/>
    </row>
    <row r="26" spans="1:20" ht="15.75" customHeight="1">
      <c r="A26" s="1"/>
      <c r="B26" s="2" t="s">
        <v>3</v>
      </c>
      <c r="C26" s="21" t="s">
        <v>49</v>
      </c>
      <c r="D26" s="3">
        <v>8.23</v>
      </c>
      <c r="E26" s="4">
        <v>107.79</v>
      </c>
      <c r="F26" s="4">
        <v>107.89</v>
      </c>
      <c r="G26" s="4">
        <v>107.96</v>
      </c>
      <c r="H26" s="4">
        <v>9.51</v>
      </c>
      <c r="I26" s="4">
        <v>111.15</v>
      </c>
      <c r="J26" s="4">
        <v>111.17</v>
      </c>
      <c r="K26" s="4">
        <v>111.22</v>
      </c>
      <c r="L26" s="4">
        <v>8.82</v>
      </c>
      <c r="M26" s="4">
        <v>109.32</v>
      </c>
      <c r="N26" s="4">
        <v>109.42</v>
      </c>
      <c r="O26" s="4">
        <v>109.86</v>
      </c>
      <c r="P26" s="4">
        <f t="shared" si="0"/>
        <v>107.88</v>
      </c>
      <c r="Q26" s="4">
        <f t="shared" si="1"/>
        <v>111.17999999999999</v>
      </c>
      <c r="R26" s="4">
        <f t="shared" si="2"/>
        <v>109.53333333333335</v>
      </c>
      <c r="S26" s="13"/>
      <c r="T26" s="12"/>
    </row>
    <row r="27" spans="1:20" ht="15.75" customHeight="1">
      <c r="A27" s="1"/>
      <c r="B27" s="2" t="s">
        <v>4</v>
      </c>
      <c r="C27" s="22" t="s">
        <v>50</v>
      </c>
      <c r="D27" s="3">
        <v>2.17</v>
      </c>
      <c r="E27" s="4">
        <v>106.13</v>
      </c>
      <c r="F27" s="4">
        <v>106.05</v>
      </c>
      <c r="G27" s="4">
        <v>106.19</v>
      </c>
      <c r="H27" s="4">
        <v>2.8</v>
      </c>
      <c r="I27" s="4">
        <v>108.42</v>
      </c>
      <c r="J27" s="4">
        <v>108.56</v>
      </c>
      <c r="K27" s="4">
        <v>109.34</v>
      </c>
      <c r="L27" s="4">
        <v>2.4500000000000002</v>
      </c>
      <c r="M27" s="4">
        <v>107.59</v>
      </c>
      <c r="N27" s="4">
        <v>107.25</v>
      </c>
      <c r="O27" s="4">
        <v>107.48</v>
      </c>
      <c r="P27" s="4">
        <f t="shared" si="0"/>
        <v>106.12333333333333</v>
      </c>
      <c r="Q27" s="4">
        <f t="shared" si="1"/>
        <v>108.77333333333335</v>
      </c>
      <c r="R27" s="4">
        <f t="shared" si="2"/>
        <v>107.44</v>
      </c>
      <c r="S27" s="13"/>
      <c r="T27" s="12"/>
    </row>
    <row r="28" spans="1:20" ht="15.75" customHeight="1">
      <c r="A28" s="1"/>
      <c r="B28" s="2" t="s">
        <v>5</v>
      </c>
      <c r="C28" s="21" t="s">
        <v>51</v>
      </c>
      <c r="D28" s="3">
        <v>3.97</v>
      </c>
      <c r="E28" s="4">
        <v>102.15</v>
      </c>
      <c r="F28" s="4">
        <v>102.63</v>
      </c>
      <c r="G28" s="27">
        <v>102.7322791</v>
      </c>
      <c r="H28" s="4">
        <v>4.78</v>
      </c>
      <c r="I28" s="4">
        <v>103.23</v>
      </c>
      <c r="J28" s="4">
        <v>103.52</v>
      </c>
      <c r="K28" s="4">
        <v>103.95</v>
      </c>
      <c r="L28" s="4">
        <v>4.34</v>
      </c>
      <c r="M28" s="4">
        <v>102.53</v>
      </c>
      <c r="N28" s="4">
        <v>103.51</v>
      </c>
      <c r="O28" s="4">
        <v>103.09</v>
      </c>
      <c r="P28" s="4">
        <f t="shared" si="0"/>
        <v>102.50409303333333</v>
      </c>
      <c r="Q28" s="4">
        <f t="shared" si="1"/>
        <v>103.56666666666666</v>
      </c>
      <c r="R28" s="4">
        <f t="shared" si="2"/>
        <v>103.04333333333334</v>
      </c>
      <c r="S28" s="13"/>
      <c r="T28" s="12"/>
    </row>
    <row r="29" spans="1:20" ht="15.75" customHeight="1">
      <c r="A29" s="1"/>
      <c r="B29" s="2" t="s">
        <v>6</v>
      </c>
      <c r="C29" s="14" t="s">
        <v>52</v>
      </c>
      <c r="D29" s="3">
        <v>6.76</v>
      </c>
      <c r="E29" s="4">
        <v>107.8</v>
      </c>
      <c r="F29" s="4">
        <v>108.08</v>
      </c>
      <c r="G29" s="4">
        <v>108.18</v>
      </c>
      <c r="H29" s="4">
        <v>7</v>
      </c>
      <c r="I29" s="4">
        <v>106.05</v>
      </c>
      <c r="J29" s="4">
        <v>106.52</v>
      </c>
      <c r="K29" s="4">
        <v>107.49</v>
      </c>
      <c r="L29" s="4">
        <v>6.87</v>
      </c>
      <c r="M29" s="4">
        <v>107.27</v>
      </c>
      <c r="N29" s="4">
        <v>107.38</v>
      </c>
      <c r="O29" s="4">
        <v>107.44</v>
      </c>
      <c r="P29" s="4">
        <f t="shared" si="0"/>
        <v>108.02</v>
      </c>
      <c r="Q29" s="4">
        <f t="shared" si="1"/>
        <v>106.68666666666667</v>
      </c>
      <c r="R29" s="4">
        <f t="shared" si="2"/>
        <v>107.36333333333333</v>
      </c>
      <c r="S29" s="13"/>
      <c r="T29" s="12"/>
    </row>
    <row r="30" spans="1:20" ht="15.75" customHeight="1">
      <c r="A30" s="1"/>
      <c r="B30" s="2" t="s">
        <v>7</v>
      </c>
      <c r="C30" s="14" t="s">
        <v>53</v>
      </c>
      <c r="D30" s="3">
        <v>6.23</v>
      </c>
      <c r="E30" s="4">
        <v>105.21</v>
      </c>
      <c r="F30" s="4">
        <v>106.54</v>
      </c>
      <c r="G30" s="4">
        <v>106.74</v>
      </c>
      <c r="H30" s="4">
        <v>7.4</v>
      </c>
      <c r="I30" s="4">
        <v>107.28</v>
      </c>
      <c r="J30" s="4">
        <v>107.73</v>
      </c>
      <c r="K30" s="4">
        <v>108.29</v>
      </c>
      <c r="L30" s="4">
        <v>6.67</v>
      </c>
      <c r="M30" s="4">
        <v>106.67</v>
      </c>
      <c r="N30" s="4">
        <v>106.76</v>
      </c>
      <c r="O30" s="4">
        <v>107.52</v>
      </c>
      <c r="P30" s="4">
        <f t="shared" si="0"/>
        <v>106.16333333333334</v>
      </c>
      <c r="Q30" s="4">
        <f t="shared" si="1"/>
        <v>107.76666666666667</v>
      </c>
      <c r="R30" s="4">
        <f t="shared" si="2"/>
        <v>106.98333333333333</v>
      </c>
      <c r="S30" s="13"/>
      <c r="T30" s="12"/>
    </row>
    <row r="31" spans="1:20" ht="15.75" customHeight="1">
      <c r="A31" s="1"/>
      <c r="B31" s="2" t="s">
        <v>8</v>
      </c>
      <c r="C31" s="14" t="s">
        <v>20</v>
      </c>
      <c r="D31" s="3">
        <v>0.27</v>
      </c>
      <c r="E31" s="4">
        <v>110.19</v>
      </c>
      <c r="F31" s="4">
        <v>110.11</v>
      </c>
      <c r="G31" s="4">
        <v>110.53</v>
      </c>
      <c r="H31" s="4">
        <v>0.52</v>
      </c>
      <c r="I31" s="4">
        <v>110.03</v>
      </c>
      <c r="J31" s="4">
        <v>110.11</v>
      </c>
      <c r="K31" s="4">
        <v>111.03</v>
      </c>
      <c r="L31" s="4">
        <v>0.39</v>
      </c>
      <c r="M31" s="4">
        <v>110.27</v>
      </c>
      <c r="N31" s="4">
        <v>110.53</v>
      </c>
      <c r="O31" s="4">
        <v>110.23</v>
      </c>
      <c r="P31" s="4">
        <f t="shared" si="0"/>
        <v>110.27666666666669</v>
      </c>
      <c r="Q31" s="4">
        <f t="shared" si="1"/>
        <v>110.38999999999999</v>
      </c>
      <c r="R31" s="4">
        <f t="shared" si="2"/>
        <v>110.34333333333335</v>
      </c>
      <c r="S31" s="13"/>
      <c r="T31" s="12"/>
    </row>
    <row r="32" spans="1:20" ht="15.75" customHeight="1">
      <c r="A32" s="25" t="s">
        <v>21</v>
      </c>
      <c r="B32" s="24"/>
      <c r="C32" s="17" t="s">
        <v>29</v>
      </c>
      <c r="D32" s="6">
        <v>29.33</v>
      </c>
      <c r="E32" s="7">
        <f>(E25*D25+E26*D26+E27*D27+E28*D28+E29*D29+E30*D30+E31*D31)/D32</f>
        <v>106.75342311626322</v>
      </c>
      <c r="F32" s="7">
        <f>(F25*D25+F26*D26+F27*D27+F28*D28+F29*D29+F30*D30+F31*D31)/D32</f>
        <v>107.20190930787589</v>
      </c>
      <c r="G32" s="7">
        <f>(G25*D25+G26*D26+G27*D27+G28*D28+G29*D29+G30*D30+G31*D31)/D32</f>
        <v>107.32674217616774</v>
      </c>
      <c r="H32" s="6">
        <v>33.92</v>
      </c>
      <c r="I32" s="7">
        <f>(I25*H25+I26*H26+I27*H27+I28*H28+I29*H29+I30*H30+I31*H31)/H32</f>
        <v>107.83945165094339</v>
      </c>
      <c r="J32" s="7">
        <f>(J25*H25+J26*H26+J27*H27+J28*H28+J29*H29+J30*H30+J31*H31)/H32</f>
        <v>108.10682488207547</v>
      </c>
      <c r="K32" s="7">
        <f>(K25*H25+K26*H26+K27*H27+K28*H28+K29*H29+K30*H30+K31*H31)/H32</f>
        <v>108.60367334905659</v>
      </c>
      <c r="L32" s="6">
        <v>31.36</v>
      </c>
      <c r="M32" s="7">
        <f>(M25*L25+M26*L26+M27*L27+M28*L28+M29*L29+M30*L30+M31*L31)/L32</f>
        <v>107.41661352040816</v>
      </c>
      <c r="N32" s="7">
        <f>(N25*L25+N26*L26+N27*L27+N28*L28+N29*L29+N30*L30+N31*L31)/L32</f>
        <v>107.60897959183674</v>
      </c>
      <c r="O32" s="7">
        <f>(O25*L25+O26*L26+O27*L27+O28*L28+O29*L29+O30*L30+O31*L31)/L32</f>
        <v>107.87581951530612</v>
      </c>
      <c r="P32" s="7">
        <f t="shared" si="0"/>
        <v>107.09402486676895</v>
      </c>
      <c r="Q32" s="7">
        <f t="shared" si="1"/>
        <v>108.18331662735848</v>
      </c>
      <c r="R32" s="7">
        <f t="shared" si="2"/>
        <v>107.63380420918368</v>
      </c>
      <c r="S32" s="13"/>
      <c r="T32" s="12"/>
    </row>
    <row r="33" spans="1:20" ht="15.75" customHeight="1">
      <c r="A33" s="1"/>
      <c r="B33" s="47" t="s">
        <v>30</v>
      </c>
      <c r="C33" s="48"/>
      <c r="D33" s="6">
        <v>100</v>
      </c>
      <c r="E33" s="7">
        <f>(E18*D18+E19*D19+E20*D20+E24*D24+E32*D32)/D33</f>
        <v>108.87021711999867</v>
      </c>
      <c r="F33" s="7">
        <f>(F18*D18+F19*D19+F20*D20+F24*D24+F32*D32)/D33</f>
        <v>109.28208999999998</v>
      </c>
      <c r="G33" s="7">
        <f>(G18*D18+G19*D19+G20*D20+G24*D24+G32*D32)/D33</f>
        <v>109.58323648027</v>
      </c>
      <c r="H33" s="6">
        <v>100</v>
      </c>
      <c r="I33" s="7">
        <f>(I18*H18+I19*H19+I20*H20+I21*H21+I24*H24+I32*H32)/H33</f>
        <v>108.72939053871966</v>
      </c>
      <c r="J33" s="7">
        <f>(J18*H18+J19*H19+J20*H20+J21*H21+J24*H24+J32*H32)/H33</f>
        <v>109.18118699999999</v>
      </c>
      <c r="K33" s="7">
        <f>(K18*H18+K19*H19+K20*H20+K21*H21+K24*H24+K32*H32)/H33</f>
        <v>109.59109199999999</v>
      </c>
      <c r="L33" s="6">
        <v>100</v>
      </c>
      <c r="M33" s="7">
        <f>(M18*L18+M19*L19+M20*L20+M21*L21+M24*L24+M32*L32)/L33</f>
        <v>108.88079128350054</v>
      </c>
      <c r="N33" s="7">
        <f>(N18*L18+N19*L19+N20*L20+N21*L21+N24*L24+N32*L32)/L33</f>
        <v>109.096847</v>
      </c>
      <c r="O33" s="7">
        <f>(O18*L18+O19*L19+O20*L20+O21*L21+O24*L24+O32*L32)/L33</f>
        <v>109.436047</v>
      </c>
      <c r="P33" s="7">
        <f t="shared" si="0"/>
        <v>109.24518120008956</v>
      </c>
      <c r="Q33" s="7">
        <f>(I33+J33+K33)/3</f>
        <v>109.16722317957321</v>
      </c>
      <c r="R33" s="7">
        <f t="shared" si="2"/>
        <v>109.13789509450017</v>
      </c>
      <c r="S33" s="13"/>
      <c r="T33" s="12"/>
    </row>
    <row r="34" spans="1:20" ht="15.75" customHeight="1">
      <c r="A34" s="1"/>
      <c r="B34" s="42" t="s">
        <v>22</v>
      </c>
      <c r="C34" s="42"/>
      <c r="D34" s="8">
        <v>37.76</v>
      </c>
      <c r="E34" s="7">
        <f>(E7*D7+E8*D8+E9*D9+E10*D10+E11*D11+E12*D12+E13*D13+E14*D14+E15*D15)/D34</f>
        <v>111.62767478813559</v>
      </c>
      <c r="F34" s="7">
        <f>(F7*D7+F8*D8+F9*D9+F10*D10+F11*D11+F12*D12+F13*D13+F14*D14+F15*D15)/D34</f>
        <v>111.69203389830507</v>
      </c>
      <c r="G34" s="7">
        <f>(G7*D7+G8*D8+G9*D9+G10*D10+G11*D11+G12*D12+G13*D13+G14*D14+G15*D15)/D34</f>
        <v>112.00831832627121</v>
      </c>
      <c r="H34" s="8">
        <v>33.479999999999997</v>
      </c>
      <c r="I34" s="7">
        <f>(I7*H7+I8*H8+I9*H9+I10*H10+I11*H11+I12*H12+I13*H13+I14*H14+I15*H15)/H34</f>
        <v>110.23182497013143</v>
      </c>
      <c r="J34" s="7">
        <f>(J7*H7+J8*H8+J9*H9+J10*H10+J11*H11+J12*H12+J13*H13+J14*H14+J15*H15)/H34</f>
        <v>110.95669354838709</v>
      </c>
      <c r="K34" s="7">
        <f>(K7*H7+K8*H8+K9*H9+K10*H10+K11*H11+K12*H12+K13*H13+K14*H14+K15*H15)/H34</f>
        <v>111.21154420549583</v>
      </c>
      <c r="L34" s="8">
        <v>35.9</v>
      </c>
      <c r="M34" s="7">
        <f>(M7*L7+M8*L8+M9*L9+M10*L10+M11*L11+M12*L12+M13*L13+M14*L14+M15*L15)/L34</f>
        <v>110.96212813370474</v>
      </c>
      <c r="N34" s="7">
        <f>(N7*L7+N8*L8+N9*L9+N10*L10+N11*L11+N12*L12+N13*L13+N14*L14+N15*L15)/L34</f>
        <v>111.12195264623955</v>
      </c>
      <c r="O34" s="7">
        <f>(O7*L7+O8*L8+O9*L9+O10*L10+O11*L11+O12*L12+O13*L13+O14*L14+O15*L15)/L34</f>
        <v>111.37016991643456</v>
      </c>
      <c r="P34" s="7">
        <f t="shared" si="0"/>
        <v>111.77600900423728</v>
      </c>
      <c r="Q34" s="7">
        <f t="shared" si="1"/>
        <v>110.80002090800478</v>
      </c>
      <c r="R34" s="7">
        <f t="shared" si="2"/>
        <v>111.15141689879295</v>
      </c>
      <c r="S34" s="13"/>
      <c r="T34" s="12"/>
    </row>
  </sheetData>
  <mergeCells count="11">
    <mergeCell ref="B34:C34"/>
    <mergeCell ref="B5:B6"/>
    <mergeCell ref="C5:C6"/>
    <mergeCell ref="B33:C33"/>
    <mergeCell ref="D5:G5"/>
    <mergeCell ref="A5:A6"/>
    <mergeCell ref="A2:R3"/>
    <mergeCell ref="A4:R4"/>
    <mergeCell ref="P5:R5"/>
    <mergeCell ref="L5:O5"/>
    <mergeCell ref="H5:K5"/>
  </mergeCells>
  <pageMargins left="1.29" right="0.17" top="0.41" bottom="0.17" header="0.22" footer="0.18"/>
  <pageSetup paperSize="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cp:lastPrinted>2026-02-13T06:35:22Z</cp:lastPrinted>
  <dcterms:created xsi:type="dcterms:W3CDTF">2017-05-09T08:57:23Z</dcterms:created>
  <dcterms:modified xsi:type="dcterms:W3CDTF">2026-05-12T07:18:38Z</dcterms:modified>
</cp:coreProperties>
</file>